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防疫员补助" sheetId="1" r:id="rId1"/>
  </sheets>
  <calcPr calcId="144525" concurrentCalc="0"/>
</workbook>
</file>

<file path=xl/sharedStrings.xml><?xml version="1.0" encoding="utf-8"?>
<sst xmlns="http://schemas.openxmlformats.org/spreadsheetml/2006/main" count="580">
  <si>
    <t>附表1</t>
  </si>
  <si>
    <t>甘州区2024年下半年基层动物防疫员补助发放花名册</t>
  </si>
  <si>
    <t>序号*</t>
  </si>
  <si>
    <t>乡镇</t>
  </si>
  <si>
    <t>户主姓名*</t>
  </si>
  <si>
    <t>受补（益）人姓名*</t>
  </si>
  <si>
    <t>受补（益）人所在村*</t>
  </si>
  <si>
    <t>户主与受益人关系*</t>
  </si>
  <si>
    <t>绩效考评结果（得分）</t>
  </si>
  <si>
    <t>2024年下半年重大动物疫病免疫补助工资</t>
  </si>
  <si>
    <t>其他因素工资（采血、补针、发放包虫药）</t>
  </si>
  <si>
    <t>合计补助工资金额*</t>
  </si>
  <si>
    <t>备注</t>
  </si>
  <si>
    <t>基础补贴标准（元/人、天）</t>
  </si>
  <si>
    <t>防疫村</t>
  </si>
  <si>
    <t>工作天数</t>
  </si>
  <si>
    <t>基础工资金额(元)</t>
  </si>
  <si>
    <t>绩效工资（元）</t>
  </si>
  <si>
    <t>小计（元）</t>
  </si>
  <si>
    <t>安阳乡</t>
  </si>
  <si>
    <t>禅彪</t>
  </si>
  <si>
    <t>高寺儿村</t>
  </si>
  <si>
    <t>本人</t>
  </si>
  <si>
    <t>96</t>
  </si>
  <si>
    <t>高寺儿村
五一村</t>
  </si>
  <si>
    <t>毛军林</t>
  </si>
  <si>
    <t>毛家寺村</t>
  </si>
  <si>
    <t>96.5</t>
  </si>
  <si>
    <t>辛学红</t>
  </si>
  <si>
    <t>王阜庄村</t>
  </si>
  <si>
    <t>杨天同</t>
  </si>
  <si>
    <t>金王庄村</t>
  </si>
  <si>
    <t>袁玉忠</t>
  </si>
  <si>
    <t>苗家堡村</t>
  </si>
  <si>
    <t>孔德林</t>
  </si>
  <si>
    <t>贺家城村</t>
  </si>
  <si>
    <t>97</t>
  </si>
  <si>
    <t>贺家城村
帖家城村</t>
  </si>
  <si>
    <t>辛海</t>
  </si>
  <si>
    <t>郎家城村</t>
  </si>
  <si>
    <t>金毅</t>
  </si>
  <si>
    <t>95</t>
  </si>
  <si>
    <t>明家城村</t>
  </si>
  <si>
    <t>大满镇</t>
  </si>
  <si>
    <t>李荣</t>
  </si>
  <si>
    <t>李金龙</t>
  </si>
  <si>
    <t>新新村委会一社</t>
  </si>
  <si>
    <t>父子</t>
  </si>
  <si>
    <t>新新村</t>
  </si>
  <si>
    <t>李萍</t>
  </si>
  <si>
    <t>邢吉普</t>
  </si>
  <si>
    <t>西闸村委会六社</t>
  </si>
  <si>
    <t>夫妻</t>
  </si>
  <si>
    <t>西闸村、东闸村</t>
  </si>
  <si>
    <t>张  奇</t>
  </si>
  <si>
    <t>新新村委会三社</t>
  </si>
  <si>
    <t>新华村、柏家沟</t>
  </si>
  <si>
    <t>朱建东</t>
  </si>
  <si>
    <t>朱兴虎</t>
  </si>
  <si>
    <t>城西闸村委会三社</t>
  </si>
  <si>
    <t>叔侄</t>
  </si>
  <si>
    <t>城西闸、柏家沟</t>
  </si>
  <si>
    <t>李治文</t>
  </si>
  <si>
    <t>马均村委会十二社</t>
  </si>
  <si>
    <t>马均村</t>
  </si>
  <si>
    <t>陈海国</t>
  </si>
  <si>
    <t>什信村委会三社</t>
  </si>
  <si>
    <t>什信村</t>
  </si>
  <si>
    <t>董侠青</t>
  </si>
  <si>
    <t>石子坝村委会五社</t>
  </si>
  <si>
    <t>石子坝村</t>
  </si>
  <si>
    <t>徐福</t>
  </si>
  <si>
    <t>平顺村委会五社</t>
  </si>
  <si>
    <t>平顺村、东闸村</t>
  </si>
  <si>
    <t>滚  涛</t>
  </si>
  <si>
    <t>汤家什村委会十五社</t>
  </si>
  <si>
    <t>汤家什村</t>
  </si>
  <si>
    <t>邹爱萍</t>
  </si>
  <si>
    <t>胡全年</t>
  </si>
  <si>
    <t>四号村委会七社</t>
  </si>
  <si>
    <t>四号村</t>
  </si>
  <si>
    <t>保玉珍</t>
  </si>
  <si>
    <t>巨  忠</t>
  </si>
  <si>
    <t>兰家寨村委会二社</t>
  </si>
  <si>
    <t>兰家寨村</t>
  </si>
  <si>
    <t>陈德龙</t>
  </si>
  <si>
    <t>朱家庄村委会七社</t>
  </si>
  <si>
    <t>朱家庄村</t>
  </si>
  <si>
    <t>任  福</t>
  </si>
  <si>
    <t>李家墩村委会四社</t>
  </si>
  <si>
    <t>李家墩村</t>
  </si>
  <si>
    <t>蒋德辉</t>
  </si>
  <si>
    <t>小堡子村委会四社</t>
  </si>
  <si>
    <t>小堡子村</t>
  </si>
  <si>
    <t>韦林德</t>
  </si>
  <si>
    <t>李家墩村委会三社</t>
  </si>
  <si>
    <t>新庙村</t>
  </si>
  <si>
    <t>夏文成</t>
  </si>
  <si>
    <t>大沟村委会五社</t>
  </si>
  <si>
    <t>大沟村</t>
  </si>
  <si>
    <t>王重娟</t>
  </si>
  <si>
    <t>王建东</t>
  </si>
  <si>
    <t>朝元村委会二社</t>
  </si>
  <si>
    <t>朝元村</t>
  </si>
  <si>
    <t>朱爱萍</t>
  </si>
  <si>
    <t>李  强</t>
  </si>
  <si>
    <t>黑城村委会二社</t>
  </si>
  <si>
    <t>黑城子村</t>
  </si>
  <si>
    <t>吴正国</t>
  </si>
  <si>
    <t>紫家寨村委会六社</t>
  </si>
  <si>
    <t>紫家寨村</t>
  </si>
  <si>
    <t>韦志</t>
  </si>
  <si>
    <t>张建芳</t>
  </si>
  <si>
    <t>和平林场</t>
  </si>
  <si>
    <t>平山湖蒙古族乡</t>
  </si>
  <si>
    <t>任孟</t>
  </si>
  <si>
    <t>任建军</t>
  </si>
  <si>
    <t>红泉村</t>
  </si>
  <si>
    <t>魏铁成</t>
  </si>
  <si>
    <t>紫泥泉村</t>
  </si>
  <si>
    <t>闫兴军</t>
  </si>
  <si>
    <t>平山湖村</t>
  </si>
  <si>
    <t>乌江镇</t>
  </si>
  <si>
    <t>周泽明</t>
  </si>
  <si>
    <t>谢家湾村二社</t>
  </si>
  <si>
    <t>谢家湾
、元丰村</t>
  </si>
  <si>
    <t>徐灵庭</t>
  </si>
  <si>
    <t>管寨村十三社</t>
  </si>
  <si>
    <t>贾家寨村</t>
  </si>
  <si>
    <t>丁忠国</t>
  </si>
  <si>
    <t>敬依村一社</t>
  </si>
  <si>
    <t>敬依村</t>
  </si>
  <si>
    <t>庞涛</t>
  </si>
  <si>
    <t>乌江村五社</t>
  </si>
  <si>
    <t>乌江村</t>
  </si>
  <si>
    <t>葸东</t>
  </si>
  <si>
    <t>管寨村八社</t>
  </si>
  <si>
    <t>管寨村</t>
  </si>
  <si>
    <t>李爱国</t>
  </si>
  <si>
    <t>李俊</t>
  </si>
  <si>
    <t>平原村一社</t>
  </si>
  <si>
    <t>东湖村</t>
  </si>
  <si>
    <t>赵吉伟</t>
  </si>
  <si>
    <t>赵勇</t>
  </si>
  <si>
    <t>平原村三社</t>
  </si>
  <si>
    <t>平原村</t>
  </si>
  <si>
    <t>赵建东</t>
  </si>
  <si>
    <t>安镇村十社</t>
  </si>
  <si>
    <t>安镇村</t>
  </si>
  <si>
    <t>王建国</t>
  </si>
  <si>
    <t>安镇村七社</t>
  </si>
  <si>
    <t>永丰村</t>
  </si>
  <si>
    <t>李彩霞</t>
  </si>
  <si>
    <t>雷旭兵</t>
  </si>
  <si>
    <t>小湾村七社</t>
  </si>
  <si>
    <t>母子</t>
  </si>
  <si>
    <t>小湾村</t>
  </si>
  <si>
    <t>刘会玲</t>
  </si>
  <si>
    <t>张锋</t>
  </si>
  <si>
    <t>大湾村三社</t>
  </si>
  <si>
    <t>大湾村</t>
  </si>
  <si>
    <t>王兆峰</t>
  </si>
  <si>
    <t>天乐村十一社</t>
  </si>
  <si>
    <t>天乐村</t>
  </si>
  <si>
    <t>王振</t>
  </si>
  <si>
    <t>小湾村八社</t>
  </si>
  <si>
    <t>平原堡
社区</t>
  </si>
  <si>
    <t>明永镇</t>
  </si>
  <si>
    <t>张  清</t>
  </si>
  <si>
    <t>永和一社</t>
  </si>
  <si>
    <t>永和</t>
  </si>
  <si>
    <t>张炳红</t>
  </si>
  <si>
    <t>永和六社</t>
  </si>
  <si>
    <t>中南</t>
  </si>
  <si>
    <t>何吉奎</t>
  </si>
  <si>
    <t>中南二社</t>
  </si>
  <si>
    <t>明永</t>
  </si>
  <si>
    <t>常建东</t>
  </si>
  <si>
    <t>武家闸</t>
  </si>
  <si>
    <t>段兴红</t>
  </si>
  <si>
    <t>上崖四社</t>
  </si>
  <si>
    <t>上崖</t>
  </si>
  <si>
    <t>董振强</t>
  </si>
  <si>
    <t>夹河</t>
  </si>
  <si>
    <t>黄  毅</t>
  </si>
  <si>
    <t>永济五社</t>
  </si>
  <si>
    <t>燎烟</t>
  </si>
  <si>
    <t>黄兴全</t>
  </si>
  <si>
    <t>孙家闸</t>
  </si>
  <si>
    <t>苏振江</t>
  </si>
  <si>
    <t>沿河一社</t>
  </si>
  <si>
    <t>沿河</t>
  </si>
  <si>
    <t>石正平</t>
  </si>
  <si>
    <t>沤波五社</t>
  </si>
  <si>
    <t>下崖</t>
  </si>
  <si>
    <t>付吉明</t>
  </si>
  <si>
    <t>沤波八社</t>
  </si>
  <si>
    <t>永济</t>
  </si>
  <si>
    <t>石正业</t>
  </si>
  <si>
    <t>沤波</t>
  </si>
  <si>
    <t>新墩镇</t>
  </si>
  <si>
    <t>张新军</t>
  </si>
  <si>
    <t>新墩镇双塔村一社</t>
  </si>
  <si>
    <t>户主</t>
  </si>
  <si>
    <t>双塔村 流泉村
花儿村 青松村
南华村</t>
  </si>
  <si>
    <t>董克平</t>
  </si>
  <si>
    <t>付金保</t>
  </si>
  <si>
    <t>隋家寺村
城儿闸村</t>
  </si>
  <si>
    <t>付永波</t>
  </si>
  <si>
    <t>付金虎</t>
  </si>
  <si>
    <t>双堡村</t>
  </si>
  <si>
    <t>杨海龙</t>
  </si>
  <si>
    <t>杨永俊</t>
  </si>
  <si>
    <t>柏闸村</t>
  </si>
  <si>
    <t>李军</t>
  </si>
  <si>
    <t>新墩镇双塔村六社</t>
  </si>
  <si>
    <t>园艺村</t>
  </si>
  <si>
    <t>龙渠乡</t>
  </si>
  <si>
    <t>李超</t>
  </si>
  <si>
    <t>李荣山</t>
  </si>
  <si>
    <t>三清湾</t>
  </si>
  <si>
    <t>98</t>
  </si>
  <si>
    <t>付成功</t>
  </si>
  <si>
    <t>木笼坝</t>
  </si>
  <si>
    <t>李寿龙</t>
  </si>
  <si>
    <t>李寿全</t>
  </si>
  <si>
    <t>龙首</t>
  </si>
  <si>
    <t>兄弟</t>
  </si>
  <si>
    <t>王志保</t>
  </si>
  <si>
    <t>下堡</t>
  </si>
  <si>
    <t>安天伟</t>
  </si>
  <si>
    <t>头闸</t>
  </si>
  <si>
    <t>李学福</t>
  </si>
  <si>
    <t>水源</t>
  </si>
  <si>
    <t>吴财汉</t>
  </si>
  <si>
    <t>保安</t>
  </si>
  <si>
    <t>墩源</t>
  </si>
  <si>
    <t>王旭峰</t>
  </si>
  <si>
    <t>毛世锋</t>
  </si>
  <si>
    <t>什八名</t>
  </si>
  <si>
    <t>代德生</t>
  </si>
  <si>
    <t>新胜</t>
  </si>
  <si>
    <t>唐谋</t>
  </si>
  <si>
    <t>白城</t>
  </si>
  <si>
    <t>许文香</t>
  </si>
  <si>
    <t>刘海</t>
  </si>
  <si>
    <t>高庙</t>
  </si>
  <si>
    <t>党寨镇</t>
  </si>
  <si>
    <t>刘其海</t>
  </si>
  <si>
    <t>杨家墩村九社</t>
  </si>
  <si>
    <t>上寨村、杨家墩村
马站村、烟墩村</t>
  </si>
  <si>
    <t>杨宗元</t>
  </si>
  <si>
    <t>杨家墩村七社</t>
  </si>
  <si>
    <t>张玉生</t>
  </si>
  <si>
    <t>陈家墩村一社</t>
  </si>
  <si>
    <t>陈家墩村 、 中卫村   
三十里店村、雷寨村</t>
  </si>
  <si>
    <t>包涛</t>
  </si>
  <si>
    <t>花家洼村二社</t>
  </si>
  <si>
    <t>党寨村 、下寨村
田家闸村、花家洼村</t>
  </si>
  <si>
    <t>包希红</t>
  </si>
  <si>
    <t>谢红</t>
  </si>
  <si>
    <t>汪家堡村五社</t>
  </si>
  <si>
    <t>汪家堡村</t>
  </si>
  <si>
    <t>王应锋</t>
  </si>
  <si>
    <t>陈寨村十社</t>
  </si>
  <si>
    <t>陈寨村、七号村</t>
  </si>
  <si>
    <t>王红艳</t>
  </si>
  <si>
    <t>父女</t>
  </si>
  <si>
    <t>王贵国</t>
  </si>
  <si>
    <t>宋王寨村三社</t>
  </si>
  <si>
    <t>宋王寨村、小寨村</t>
  </si>
  <si>
    <t>王秀琴</t>
  </si>
  <si>
    <t>张国斌</t>
  </si>
  <si>
    <t>沿沟村一社</t>
  </si>
  <si>
    <t>十号村、沿沟村 
廿里堡村</t>
  </si>
  <si>
    <t>成爱花</t>
  </si>
  <si>
    <t>丁吉鹏</t>
  </si>
  <si>
    <t>六闸村</t>
  </si>
  <si>
    <t>六闸村、刘家沟</t>
  </si>
  <si>
    <t>丁军善</t>
  </si>
  <si>
    <t>六号村</t>
  </si>
  <si>
    <t>97.5</t>
  </si>
  <si>
    <t>六号村、太和村</t>
  </si>
  <si>
    <t>陈振书</t>
  </si>
  <si>
    <t>王彩霞</t>
  </si>
  <si>
    <t>三工村</t>
  </si>
  <si>
    <t>五号村、梁家墩</t>
  </si>
  <si>
    <t>李增光</t>
  </si>
  <si>
    <t>三工村、迎恩村</t>
  </si>
  <si>
    <t>刘永虎</t>
  </si>
  <si>
    <t>清凉寺村</t>
  </si>
  <si>
    <t>98.5</t>
  </si>
  <si>
    <t>清凉寺村、四闸村</t>
  </si>
  <si>
    <t>三闸镇</t>
  </si>
  <si>
    <t>姜天军</t>
  </si>
  <si>
    <t>二闸村八社</t>
  </si>
  <si>
    <t>99</t>
  </si>
  <si>
    <t>二闸村</t>
  </si>
  <si>
    <t>含火车站街道</t>
  </si>
  <si>
    <t>付宗昌</t>
  </si>
  <si>
    <t>瓦窑村一社</t>
  </si>
  <si>
    <t>瓦窑村</t>
  </si>
  <si>
    <t>蒋振鹏</t>
  </si>
  <si>
    <t>庚名村七社</t>
  </si>
  <si>
    <t>庚名村</t>
  </si>
  <si>
    <t>祁海敏</t>
  </si>
  <si>
    <t>新建村一社</t>
  </si>
  <si>
    <t>新建村</t>
  </si>
  <si>
    <t>李双年</t>
  </si>
  <si>
    <t>红沙窝村二社</t>
  </si>
  <si>
    <t>红沙窝村</t>
  </si>
  <si>
    <t>吴国年</t>
  </si>
  <si>
    <t>高寨村五社</t>
  </si>
  <si>
    <t>高寨村</t>
  </si>
  <si>
    <t>陈发李</t>
  </si>
  <si>
    <t>兰爱萍</t>
  </si>
  <si>
    <t>天桥村十社</t>
  </si>
  <si>
    <t>配偶</t>
  </si>
  <si>
    <t>天桥村</t>
  </si>
  <si>
    <t>张进昌</t>
  </si>
  <si>
    <t>天桥村四社</t>
  </si>
  <si>
    <t>杨家寨村</t>
  </si>
  <si>
    <t>麻振华</t>
  </si>
  <si>
    <t>韩家墩村</t>
  </si>
  <si>
    <t>曹兴龙</t>
  </si>
  <si>
    <t>符家堡村四社</t>
  </si>
  <si>
    <t>符家堡村</t>
  </si>
  <si>
    <t>袁鸿乾</t>
  </si>
  <si>
    <t>庚名村二社</t>
  </si>
  <si>
    <t>草原村</t>
  </si>
  <si>
    <t>苗国帅</t>
  </si>
  <si>
    <t>三闸村七社</t>
  </si>
  <si>
    <t>三闸村</t>
  </si>
  <si>
    <t>沙井镇</t>
  </si>
  <si>
    <t>王  全</t>
  </si>
  <si>
    <t>西二村</t>
  </si>
  <si>
    <t>马  静</t>
  </si>
  <si>
    <t>西六村</t>
  </si>
  <si>
    <t>张顺德</t>
  </si>
  <si>
    <t>柳树寨村</t>
  </si>
  <si>
    <t>张俊华</t>
  </si>
  <si>
    <t>小河村</t>
  </si>
  <si>
    <t>贾  俭</t>
  </si>
  <si>
    <t>兴隆村</t>
  </si>
  <si>
    <t>王发红</t>
  </si>
  <si>
    <t>东五村</t>
  </si>
  <si>
    <t>罗仲奎</t>
  </si>
  <si>
    <t>双墩子村</t>
  </si>
  <si>
    <t>双墩子村瞭马墩村</t>
  </si>
  <si>
    <t>马唯峰</t>
  </si>
  <si>
    <t>东三村</t>
  </si>
  <si>
    <t>东三村 梁家堡村</t>
  </si>
  <si>
    <t>陈  靖</t>
  </si>
  <si>
    <t>东沟村</t>
  </si>
  <si>
    <t>陈玉国</t>
  </si>
  <si>
    <t>坝庙村</t>
  </si>
  <si>
    <t>王廷珍</t>
  </si>
  <si>
    <t>南湾村</t>
  </si>
  <si>
    <t>100</t>
  </si>
  <si>
    <t>王积会</t>
  </si>
  <si>
    <t>东四村</t>
  </si>
  <si>
    <t>陈晓东</t>
  </si>
  <si>
    <t>上游村</t>
  </si>
  <si>
    <t>上游村     五个墩村</t>
  </si>
  <si>
    <t>贾  超</t>
  </si>
  <si>
    <t>沙井村</t>
  </si>
  <si>
    <t>陈军</t>
  </si>
  <si>
    <t>下利沟村</t>
  </si>
  <si>
    <t>郭强有</t>
  </si>
  <si>
    <t>南沟村</t>
  </si>
  <si>
    <t>徐永东</t>
  </si>
  <si>
    <t>寺儿沟村</t>
  </si>
  <si>
    <t>刘  建</t>
  </si>
  <si>
    <t>古城村</t>
  </si>
  <si>
    <t>雒国廷</t>
  </si>
  <si>
    <t>小闸村</t>
  </si>
  <si>
    <t>李春兴</t>
  </si>
  <si>
    <t>三号村</t>
  </si>
  <si>
    <t>王建鑫</t>
  </si>
  <si>
    <t>水磨湾村</t>
  </si>
  <si>
    <t>李  兵</t>
  </si>
  <si>
    <t>先锋村</t>
  </si>
  <si>
    <t>吕爱明</t>
  </si>
  <si>
    <t>九闸村</t>
  </si>
  <si>
    <t>徐克祺</t>
  </si>
  <si>
    <t>新民村</t>
  </si>
  <si>
    <t>碱滩镇</t>
  </si>
  <si>
    <t>邢国成</t>
  </si>
  <si>
    <t>碱滩村九社</t>
  </si>
  <si>
    <t>郭兴</t>
  </si>
  <si>
    <t>碱滩村四社</t>
  </si>
  <si>
    <t>普家庄村</t>
  </si>
  <si>
    <t>路学军</t>
  </si>
  <si>
    <t>甲子墩村二社</t>
  </si>
  <si>
    <t>野水地村</t>
  </si>
  <si>
    <t>赵兴军</t>
  </si>
  <si>
    <t>刘庄村六社</t>
  </si>
  <si>
    <t>三坝村</t>
  </si>
  <si>
    <t>张富财</t>
  </si>
  <si>
    <t>幸福村五社</t>
  </si>
  <si>
    <t>老仁坝村老寺庙社区</t>
  </si>
  <si>
    <t>邢国财</t>
  </si>
  <si>
    <t>碱滩村幸福村</t>
  </si>
  <si>
    <t>邢斌</t>
  </si>
  <si>
    <t>何萍萍</t>
  </si>
  <si>
    <t>太平村三社</t>
  </si>
  <si>
    <t>永星村</t>
  </si>
  <si>
    <t>马超</t>
  </si>
  <si>
    <t>武仲梅</t>
  </si>
  <si>
    <t>野水地村三社</t>
  </si>
  <si>
    <t>杨家庄村</t>
  </si>
  <si>
    <t>张德斌</t>
  </si>
  <si>
    <t>幸福村四社</t>
  </si>
  <si>
    <t>太平村刘家庄村</t>
  </si>
  <si>
    <t>何转兄</t>
  </si>
  <si>
    <t>碱滩村三社</t>
  </si>
  <si>
    <t>二坝村</t>
  </si>
  <si>
    <t>曹应军</t>
  </si>
  <si>
    <t>碱滩村十二社</t>
  </si>
  <si>
    <t>永定村</t>
  </si>
  <si>
    <t>郭进</t>
  </si>
  <si>
    <t>成海燕</t>
  </si>
  <si>
    <t>草湖村 甲子墩村</t>
  </si>
  <si>
    <t>花寨乡</t>
  </si>
  <si>
    <t>杨正家</t>
  </si>
  <si>
    <t>滚家城村二社</t>
  </si>
  <si>
    <t>花寨村
新城村</t>
  </si>
  <si>
    <t>康学会</t>
  </si>
  <si>
    <t>西阳村六社</t>
  </si>
  <si>
    <t>西阳村</t>
  </si>
  <si>
    <t>滚多山</t>
  </si>
  <si>
    <t>滚家城村三社</t>
  </si>
  <si>
    <t>柏杨树村
滚家城村</t>
  </si>
  <si>
    <t>李国华</t>
  </si>
  <si>
    <t>滚家庄村一社</t>
  </si>
  <si>
    <t>滚家庄村
余家城村</t>
  </si>
  <si>
    <t>小满镇</t>
  </si>
  <si>
    <t>李荣军</t>
  </si>
  <si>
    <t>王其闸村三社</t>
  </si>
  <si>
    <t>王其闸村</t>
  </si>
  <si>
    <t>崔学生</t>
  </si>
  <si>
    <t>王其闸村二社</t>
  </si>
  <si>
    <t>店子闸村</t>
  </si>
  <si>
    <t>王学龙</t>
  </si>
  <si>
    <t>张家寨村四社</t>
  </si>
  <si>
    <t>张家寨村</t>
  </si>
  <si>
    <t>杨吉祥</t>
  </si>
  <si>
    <t>杨龙</t>
  </si>
  <si>
    <t>满家庙村</t>
  </si>
  <si>
    <t>王学伟</t>
  </si>
  <si>
    <t>中华村</t>
  </si>
  <si>
    <t>杨东红</t>
  </si>
  <si>
    <t>古浪村</t>
  </si>
  <si>
    <t>董文贵</t>
  </si>
  <si>
    <t>康宁村</t>
  </si>
  <si>
    <t>杨吉海</t>
  </si>
  <si>
    <t>杨亮</t>
  </si>
  <si>
    <t>石桥村</t>
  </si>
  <si>
    <t>李荣红</t>
  </si>
  <si>
    <t>小满村</t>
  </si>
  <si>
    <t>曾建国</t>
  </si>
  <si>
    <t>王其闸村一社</t>
  </si>
  <si>
    <t>黎明村</t>
  </si>
  <si>
    <t>兰增军</t>
  </si>
  <si>
    <t>五星村</t>
  </si>
  <si>
    <t>周军国</t>
  </si>
  <si>
    <t>杨家闸村</t>
  </si>
  <si>
    <t>魏进琪</t>
  </si>
  <si>
    <t>大柏村八社</t>
  </si>
  <si>
    <t>大柏村</t>
  </si>
  <si>
    <t>薛兵</t>
  </si>
  <si>
    <t>甘城村二社</t>
  </si>
  <si>
    <t>甘城村</t>
  </si>
  <si>
    <t>孙爱香</t>
  </si>
  <si>
    <t>张勋</t>
  </si>
  <si>
    <t>金城村五社</t>
  </si>
  <si>
    <t>何自国</t>
  </si>
  <si>
    <t>何亮亮</t>
  </si>
  <si>
    <t>杨家闸村三社</t>
  </si>
  <si>
    <t>长安镇</t>
  </si>
  <si>
    <t>高 山</t>
  </si>
  <si>
    <t>五座桥村</t>
  </si>
  <si>
    <t>下二闸村
五座桥村
郭家堡村</t>
  </si>
  <si>
    <t>燕  瑛</t>
  </si>
  <si>
    <t>王莉</t>
  </si>
  <si>
    <t>洪信村</t>
  </si>
  <si>
    <t>儿媳妇</t>
  </si>
  <si>
    <t>上头闸村
万家墩村
上四闸村</t>
  </si>
  <si>
    <t>任玉国</t>
  </si>
  <si>
    <t>下二闸村</t>
  </si>
  <si>
    <t>河满村
前进村
南关村
庄墩村</t>
  </si>
  <si>
    <t>刘金利</t>
  </si>
  <si>
    <t>头号村</t>
  </si>
  <si>
    <t>八一村
洪信村
头号村</t>
  </si>
  <si>
    <t>上秦镇</t>
  </si>
  <si>
    <t>管吉俭</t>
  </si>
  <si>
    <t>八里堡村</t>
  </si>
  <si>
    <t>李万新</t>
  </si>
  <si>
    <t>李家湾村</t>
  </si>
  <si>
    <t>高  才</t>
  </si>
  <si>
    <t>高升庵村</t>
  </si>
  <si>
    <t>徐自彪</t>
  </si>
  <si>
    <t>徐赵寨村</t>
  </si>
  <si>
    <t>高增兵</t>
  </si>
  <si>
    <t>金家湾村</t>
  </si>
  <si>
    <t>高  鹏</t>
  </si>
  <si>
    <t>下  秦村</t>
  </si>
  <si>
    <t>张琦善</t>
  </si>
  <si>
    <t>哈寨子村</t>
  </si>
  <si>
    <t>邵永武</t>
  </si>
  <si>
    <t>缪家堡村</t>
  </si>
  <si>
    <t>刘继新</t>
  </si>
  <si>
    <t>安家庄村</t>
  </si>
  <si>
    <t>陈发国</t>
  </si>
  <si>
    <t>下秦村</t>
  </si>
  <si>
    <t>王家墩村</t>
  </si>
  <si>
    <t>靖安乡</t>
  </si>
  <si>
    <t>沈怀国</t>
  </si>
  <si>
    <t>靖安村</t>
  </si>
  <si>
    <t>李培仁</t>
  </si>
  <si>
    <t>上堡村</t>
  </si>
  <si>
    <t>胡永章</t>
  </si>
  <si>
    <t>新沟村</t>
  </si>
  <si>
    <t>普兴瑞</t>
  </si>
  <si>
    <t>靖平村</t>
  </si>
  <si>
    <t>甘浚镇</t>
  </si>
  <si>
    <t>何斌</t>
  </si>
  <si>
    <t>祁连村二社</t>
  </si>
  <si>
    <t>210</t>
  </si>
  <si>
    <t>祁连村</t>
  </si>
  <si>
    <t>20</t>
  </si>
  <si>
    <t>胡庚罕</t>
  </si>
  <si>
    <t>小泉村七社</t>
  </si>
  <si>
    <t>小泉村</t>
  </si>
  <si>
    <t>师吉儒</t>
  </si>
  <si>
    <t>甘浚村六社</t>
  </si>
  <si>
    <t>甘浚村</t>
  </si>
  <si>
    <t>师恒</t>
  </si>
  <si>
    <t>三关村五社</t>
  </si>
  <si>
    <t>三关村</t>
  </si>
  <si>
    <t>谈军年</t>
  </si>
  <si>
    <t>速展村七社</t>
  </si>
  <si>
    <t>速展村</t>
  </si>
  <si>
    <t>李  龙</t>
  </si>
  <si>
    <t>李龙</t>
  </si>
  <si>
    <t>头号村六社</t>
  </si>
  <si>
    <t>鲁丰年</t>
  </si>
  <si>
    <t>鲁洋</t>
  </si>
  <si>
    <t>光明村四社</t>
  </si>
  <si>
    <t>光明村</t>
  </si>
  <si>
    <t>田国树</t>
  </si>
  <si>
    <t>谈家洼村一社</t>
  </si>
  <si>
    <t>谈家洼村</t>
  </si>
  <si>
    <t>郭自坚</t>
  </si>
  <si>
    <t>星光村三社</t>
  </si>
  <si>
    <t>星光村</t>
  </si>
  <si>
    <t>赵建新</t>
  </si>
  <si>
    <t>工联村五社</t>
  </si>
  <si>
    <t>工联村</t>
  </si>
  <si>
    <t>安继锋</t>
  </si>
  <si>
    <t>晨光村一社</t>
  </si>
  <si>
    <t>巴吉村</t>
  </si>
  <si>
    <t>吴海清</t>
  </si>
  <si>
    <t>晨光村</t>
  </si>
  <si>
    <t>何锋</t>
  </si>
  <si>
    <t>中沟村十社</t>
  </si>
  <si>
    <t>中沟村</t>
  </si>
  <si>
    <t>王奇</t>
  </si>
  <si>
    <t>西洞村二社</t>
  </si>
  <si>
    <t>西洞村</t>
  </si>
  <si>
    <t>王俊</t>
  </si>
  <si>
    <t>高家庄村六社</t>
  </si>
  <si>
    <t>高家庄村</t>
  </si>
  <si>
    <t>石河</t>
  </si>
  <si>
    <t>东寺村二社</t>
  </si>
  <si>
    <t>东寺村</t>
  </si>
  <si>
    <t>张宗龙</t>
  </si>
  <si>
    <t>毛家湾村二社</t>
  </si>
  <si>
    <t>毛家湾村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</si>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</sst>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3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1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57">
    <cellStyle name="常规" xfId="0" builtinId="0"/>
    <cellStyle name="常规 12 2" xfId="1"/>
    <cellStyle name="千位分隔" xfId="2" builtinId="3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超链接" xfId="9" builtinId="8"/>
    <cellStyle name="注释" xfId="10"/>
    <cellStyle name="常规 2 4" xfId="11"/>
    <cellStyle name="已访问的超链接" xfId="12" builtinId="9"/>
    <cellStyle name="60% - 强调文字颜色 2" xfId="13"/>
    <cellStyle name="标题 4" xfId="14"/>
    <cellStyle name="警告文本" xfId="15"/>
    <cellStyle name="解释性文本" xfId="16"/>
    <cellStyle name="标题 1" xfId="17"/>
    <cellStyle name="标题 2" xfId="18"/>
    <cellStyle name="60% - 强调文字颜色 1" xfId="19"/>
    <cellStyle name="标题 3" xfId="20"/>
    <cellStyle name="20% - 强调文字颜色 3" xfId="21"/>
    <cellStyle name="输入" xfId="22"/>
    <cellStyle name="60% - 强调文字颜色 4" xfId="23"/>
    <cellStyle name="输出" xfId="24"/>
    <cellStyle name="计算" xfId="25"/>
    <cellStyle name="检查单元格" xfId="26"/>
    <cellStyle name="20% - 强调文字颜色 6" xfId="27"/>
    <cellStyle name="强调文字颜色 2" xfId="28"/>
    <cellStyle name="链接单元格" xfId="29"/>
    <cellStyle name="汇总" xfId="30"/>
    <cellStyle name="好" xfId="31"/>
    <cellStyle name="40% - 强调文字颜色 3" xfId="32"/>
    <cellStyle name="差" xfId="33"/>
    <cellStyle name="适中" xfId="34"/>
    <cellStyle name="20% - 强调文字颜色 5" xfId="35"/>
    <cellStyle name="强调文字颜色 1" xfId="36"/>
    <cellStyle name="常规 2 2 2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60% - 强调文字颜色 3" xfId="43"/>
    <cellStyle name="20% - 强调文字颜色 4" xfId="44"/>
    <cellStyle name="40% - 强调文字颜色 4" xfId="45"/>
    <cellStyle name="强调文字颜色 5" xfId="46"/>
    <cellStyle name="常规 2 2" xfId="47"/>
    <cellStyle name="40% - 强调文字颜色 5" xfId="48"/>
    <cellStyle name="60% - 强调文字颜色 5" xfId="49"/>
    <cellStyle name="强调文字颜色 6" xfId="50"/>
    <cellStyle name="40% - 强调文字颜色 6" xfId="51"/>
    <cellStyle name="常规 10 2" xfId="52"/>
    <cellStyle name="60% - 强调文字颜色 6" xfId="53"/>
    <cellStyle name="常规 2" xfId="54"/>
    <cellStyle name="常规 2 8" xfId="55"/>
    <cellStyle name="常规 4" xfId="5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8"/>
  <sheetViews>
    <sheetView tabSelected="1" zoomScale="115" zoomScaleNormal="115" topLeftCell="A127" workbookViewId="0">
      <selection activeCell="A1" sqref="$A1:$XFD198"/>
    </sheetView>
  </sheetViews>
  <sheetFormatPr defaultColWidth="9" defaultRowHeight="13.5"/>
  <cols>
    <col min="1" max="1" width="3.68333333333333" customWidth="1"/>
    <col min="2" max="2" width="5.54166666666667" customWidth="1"/>
    <col min="3" max="14" width="8.625" customWidth="1"/>
    <col min="15" max="15" width="8.625" style="2" customWidth="1"/>
    <col min="16" max="16" width="8.625" style="3" customWidth="1"/>
  </cols>
  <sheetData>
    <row r="1" ht="18" customHeight="1" spans="1:2">
      <c r="A1" s="4" t="s">
        <v>0</v>
      </c>
      <c r="B1" s="4"/>
    </row>
    <row r="2" ht="26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1"/>
      <c r="P2" s="22"/>
    </row>
    <row r="3" ht="27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6"/>
      <c r="N3" s="6" t="s">
        <v>10</v>
      </c>
      <c r="O3" s="23" t="s">
        <v>11</v>
      </c>
      <c r="P3" s="6" t="s">
        <v>12</v>
      </c>
    </row>
    <row r="4" ht="37" customHeight="1" spans="1:16">
      <c r="A4" s="6"/>
      <c r="B4" s="6"/>
      <c r="C4" s="6"/>
      <c r="D4" s="6"/>
      <c r="E4" s="6"/>
      <c r="F4" s="6"/>
      <c r="G4" s="6"/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/>
      <c r="O4" s="23"/>
      <c r="P4" s="6"/>
    </row>
    <row r="5" s="1" customFormat="1" ht="19.55" customHeight="1" spans="1:18">
      <c r="A5" s="7">
        <v>1</v>
      </c>
      <c r="B5" s="7" t="s">
        <v>19</v>
      </c>
      <c r="C5" s="8" t="s">
        <v>20</v>
      </c>
      <c r="D5" s="8" t="s">
        <v>20</v>
      </c>
      <c r="E5" s="8" t="s">
        <v>21</v>
      </c>
      <c r="F5" s="9" t="s">
        <v>22</v>
      </c>
      <c r="G5" s="10" t="s">
        <v>23</v>
      </c>
      <c r="H5" s="7">
        <v>160</v>
      </c>
      <c r="I5" s="15" t="s">
        <v>24</v>
      </c>
      <c r="J5" s="7">
        <v>20</v>
      </c>
      <c r="K5" s="7">
        <v>3200</v>
      </c>
      <c r="L5" s="7">
        <v>200</v>
      </c>
      <c r="M5" s="24">
        <v>3400</v>
      </c>
      <c r="N5" s="24">
        <v>100</v>
      </c>
      <c r="O5" s="24">
        <v>3500</v>
      </c>
      <c r="P5" s="25"/>
      <c r="R5" s="27"/>
    </row>
    <row r="6" s="1" customFormat="1" ht="19.55" customHeight="1" spans="1:18">
      <c r="A6" s="7">
        <v>2</v>
      </c>
      <c r="B6" s="7"/>
      <c r="C6" s="8" t="s">
        <v>25</v>
      </c>
      <c r="D6" s="8" t="s">
        <v>25</v>
      </c>
      <c r="E6" s="8" t="s">
        <v>26</v>
      </c>
      <c r="F6" s="9" t="s">
        <v>22</v>
      </c>
      <c r="G6" s="10" t="s">
        <v>27</v>
      </c>
      <c r="H6" s="7">
        <v>160</v>
      </c>
      <c r="I6" s="7" t="s">
        <v>26</v>
      </c>
      <c r="J6" s="7">
        <v>6</v>
      </c>
      <c r="K6" s="7">
        <v>960</v>
      </c>
      <c r="L6" s="7">
        <v>200</v>
      </c>
      <c r="M6" s="24">
        <v>1160</v>
      </c>
      <c r="N6" s="24">
        <v>100</v>
      </c>
      <c r="O6" s="24">
        <v>1260</v>
      </c>
      <c r="P6" s="25"/>
      <c r="R6" s="27"/>
    </row>
    <row r="7" s="1" customFormat="1" ht="19.55" customHeight="1" spans="1:18">
      <c r="A7" s="7">
        <v>3</v>
      </c>
      <c r="B7" s="7"/>
      <c r="C7" s="8" t="s">
        <v>28</v>
      </c>
      <c r="D7" s="8" t="s">
        <v>28</v>
      </c>
      <c r="E7" s="8" t="s">
        <v>29</v>
      </c>
      <c r="F7" s="9" t="s">
        <v>22</v>
      </c>
      <c r="G7" s="10" t="s">
        <v>23</v>
      </c>
      <c r="H7" s="7">
        <v>160</v>
      </c>
      <c r="I7" s="7" t="s">
        <v>29</v>
      </c>
      <c r="J7" s="7">
        <v>10</v>
      </c>
      <c r="K7" s="15">
        <v>1600</v>
      </c>
      <c r="L7" s="7">
        <v>150</v>
      </c>
      <c r="M7" s="24">
        <v>1750</v>
      </c>
      <c r="N7" s="24">
        <v>100</v>
      </c>
      <c r="O7" s="24">
        <v>1850</v>
      </c>
      <c r="P7" s="25"/>
      <c r="R7" s="27"/>
    </row>
    <row r="8" s="1" customFormat="1" ht="19.55" customHeight="1" spans="1:18">
      <c r="A8" s="7">
        <v>4</v>
      </c>
      <c r="B8" s="7"/>
      <c r="C8" s="8" t="s">
        <v>30</v>
      </c>
      <c r="D8" s="8" t="s">
        <v>30</v>
      </c>
      <c r="E8" s="11" t="s">
        <v>21</v>
      </c>
      <c r="F8" s="9" t="s">
        <v>22</v>
      </c>
      <c r="G8" s="12" t="s">
        <v>23</v>
      </c>
      <c r="H8" s="7">
        <v>160</v>
      </c>
      <c r="I8" s="7" t="s">
        <v>31</v>
      </c>
      <c r="J8" s="7">
        <v>10</v>
      </c>
      <c r="K8" s="7">
        <v>1600</v>
      </c>
      <c r="L8" s="7">
        <v>100</v>
      </c>
      <c r="M8" s="24">
        <v>1700</v>
      </c>
      <c r="N8" s="24">
        <v>100</v>
      </c>
      <c r="O8" s="24">
        <v>1800</v>
      </c>
      <c r="P8" s="25"/>
      <c r="R8" s="27"/>
    </row>
    <row r="9" s="1" customFormat="1" ht="19.55" customHeight="1" spans="1:18">
      <c r="A9" s="7">
        <v>5</v>
      </c>
      <c r="B9" s="7"/>
      <c r="C9" s="8" t="s">
        <v>32</v>
      </c>
      <c r="D9" s="8" t="s">
        <v>32</v>
      </c>
      <c r="E9" s="8" t="s">
        <v>33</v>
      </c>
      <c r="F9" s="9" t="s">
        <v>22</v>
      </c>
      <c r="G9" s="12" t="s">
        <v>23</v>
      </c>
      <c r="H9" s="7">
        <v>160</v>
      </c>
      <c r="I9" s="7" t="s">
        <v>33</v>
      </c>
      <c r="J9" s="7">
        <v>13</v>
      </c>
      <c r="K9" s="7">
        <v>2080</v>
      </c>
      <c r="L9" s="7">
        <v>100</v>
      </c>
      <c r="M9" s="24">
        <v>2180</v>
      </c>
      <c r="N9" s="24">
        <v>100</v>
      </c>
      <c r="O9" s="24">
        <v>2280</v>
      </c>
      <c r="P9" s="25"/>
      <c r="R9" s="27"/>
    </row>
    <row r="10" s="1" customFormat="1" ht="19.55" customHeight="1" spans="1:18">
      <c r="A10" s="7">
        <v>6</v>
      </c>
      <c r="B10" s="7"/>
      <c r="C10" s="8" t="s">
        <v>34</v>
      </c>
      <c r="D10" s="8" t="s">
        <v>34</v>
      </c>
      <c r="E10" s="8" t="s">
        <v>35</v>
      </c>
      <c r="F10" s="9" t="s">
        <v>22</v>
      </c>
      <c r="G10" s="10" t="s">
        <v>36</v>
      </c>
      <c r="H10" s="7">
        <v>160</v>
      </c>
      <c r="I10" s="15" t="s">
        <v>37</v>
      </c>
      <c r="J10" s="7">
        <v>9</v>
      </c>
      <c r="K10" s="7">
        <v>1440</v>
      </c>
      <c r="L10" s="7">
        <v>250</v>
      </c>
      <c r="M10" s="24">
        <v>1690</v>
      </c>
      <c r="N10" s="24">
        <v>600</v>
      </c>
      <c r="O10" s="24">
        <v>2290</v>
      </c>
      <c r="P10" s="25"/>
      <c r="R10" s="27"/>
    </row>
    <row r="11" s="1" customFormat="1" ht="19.55" customHeight="1" spans="1:18">
      <c r="A11" s="7">
        <v>7</v>
      </c>
      <c r="B11" s="7"/>
      <c r="C11" s="8" t="s">
        <v>38</v>
      </c>
      <c r="D11" s="8" t="s">
        <v>38</v>
      </c>
      <c r="E11" s="8" t="s">
        <v>29</v>
      </c>
      <c r="F11" s="9" t="s">
        <v>22</v>
      </c>
      <c r="G11" s="12" t="s">
        <v>36</v>
      </c>
      <c r="H11" s="7">
        <v>160</v>
      </c>
      <c r="I11" s="7" t="s">
        <v>39</v>
      </c>
      <c r="J11" s="7">
        <v>4</v>
      </c>
      <c r="K11" s="7">
        <v>640</v>
      </c>
      <c r="L11" s="7">
        <v>400</v>
      </c>
      <c r="M11" s="24">
        <v>1040</v>
      </c>
      <c r="N11" s="24">
        <v>655</v>
      </c>
      <c r="O11" s="24">
        <v>1695</v>
      </c>
      <c r="P11" s="25"/>
      <c r="R11" s="27"/>
    </row>
    <row r="12" s="1" customFormat="1" ht="19.55" customHeight="1" spans="1:18">
      <c r="A12" s="7">
        <v>8</v>
      </c>
      <c r="B12" s="7"/>
      <c r="C12" s="13" t="s">
        <v>40</v>
      </c>
      <c r="D12" s="13" t="s">
        <v>40</v>
      </c>
      <c r="E12" s="13" t="s">
        <v>31</v>
      </c>
      <c r="F12" s="9" t="s">
        <v>22</v>
      </c>
      <c r="G12" s="10" t="s">
        <v>41</v>
      </c>
      <c r="H12" s="7">
        <v>160</v>
      </c>
      <c r="I12" s="7" t="s">
        <v>42</v>
      </c>
      <c r="J12" s="7">
        <v>9</v>
      </c>
      <c r="K12" s="7">
        <v>1440</v>
      </c>
      <c r="L12" s="7">
        <v>100</v>
      </c>
      <c r="M12" s="24">
        <v>1540</v>
      </c>
      <c r="N12" s="24">
        <v>100</v>
      </c>
      <c r="O12" s="24">
        <v>1640</v>
      </c>
      <c r="P12" s="25"/>
      <c r="R12" s="27"/>
    </row>
    <row r="13" ht="19.55" customHeight="1" spans="1:19">
      <c r="A13" s="7">
        <v>9</v>
      </c>
      <c r="B13" s="7" t="s">
        <v>43</v>
      </c>
      <c r="C13" s="8" t="s">
        <v>44</v>
      </c>
      <c r="D13" s="8" t="s">
        <v>45</v>
      </c>
      <c r="E13" s="8" t="s">
        <v>46</v>
      </c>
      <c r="F13" s="9" t="s">
        <v>47</v>
      </c>
      <c r="G13" s="10">
        <v>98.5</v>
      </c>
      <c r="H13" s="7">
        <v>180</v>
      </c>
      <c r="I13" s="15" t="s">
        <v>48</v>
      </c>
      <c r="J13" s="7">
        <v>10</v>
      </c>
      <c r="K13" s="7">
        <f t="shared" ref="K13:K32" si="0">M13-L13</f>
        <v>1800</v>
      </c>
      <c r="L13" s="7">
        <v>200</v>
      </c>
      <c r="M13" s="24">
        <v>2000</v>
      </c>
      <c r="N13" s="24">
        <v>2094</v>
      </c>
      <c r="O13" s="24">
        <f t="shared" ref="O13:O32" si="1">M13+N13</f>
        <v>4094</v>
      </c>
      <c r="P13" s="25"/>
      <c r="R13" s="27"/>
      <c r="S13" s="1"/>
    </row>
    <row r="14" ht="19.55" customHeight="1" spans="1:19">
      <c r="A14" s="7">
        <v>10</v>
      </c>
      <c r="B14" s="7"/>
      <c r="C14" s="11" t="s">
        <v>49</v>
      </c>
      <c r="D14" s="11" t="s">
        <v>50</v>
      </c>
      <c r="E14" s="11" t="s">
        <v>51</v>
      </c>
      <c r="F14" s="9" t="s">
        <v>52</v>
      </c>
      <c r="G14" s="10">
        <v>98</v>
      </c>
      <c r="H14" s="7">
        <v>180</v>
      </c>
      <c r="I14" s="15" t="s">
        <v>53</v>
      </c>
      <c r="J14" s="7">
        <v>10</v>
      </c>
      <c r="K14" s="7">
        <f>M14-L14</f>
        <v>1800</v>
      </c>
      <c r="L14" s="7">
        <f t="shared" ref="L14:L21" si="2">M14-1800</f>
        <v>900</v>
      </c>
      <c r="M14" s="24">
        <v>2700</v>
      </c>
      <c r="N14" s="24"/>
      <c r="O14" s="24">
        <f>M14+N14</f>
        <v>2700</v>
      </c>
      <c r="P14" s="25"/>
      <c r="R14" s="27"/>
      <c r="S14" s="1"/>
    </row>
    <row r="15" ht="19.55" customHeight="1" spans="1:19">
      <c r="A15" s="7">
        <v>11</v>
      </c>
      <c r="B15" s="7"/>
      <c r="C15" s="11" t="s">
        <v>54</v>
      </c>
      <c r="D15" s="11" t="s">
        <v>54</v>
      </c>
      <c r="E15" s="11" t="s">
        <v>55</v>
      </c>
      <c r="F15" s="9" t="s">
        <v>22</v>
      </c>
      <c r="G15" s="10">
        <v>98</v>
      </c>
      <c r="H15" s="7">
        <v>180</v>
      </c>
      <c r="I15" s="15" t="s">
        <v>56</v>
      </c>
      <c r="J15" s="7">
        <v>10</v>
      </c>
      <c r="K15" s="7">
        <f>M15-L15</f>
        <v>1800</v>
      </c>
      <c r="L15" s="7">
        <f>M15-1800</f>
        <v>2700</v>
      </c>
      <c r="M15" s="24">
        <v>4500</v>
      </c>
      <c r="N15" s="24">
        <v>1200</v>
      </c>
      <c r="O15" s="24">
        <f>M15+N15</f>
        <v>5700</v>
      </c>
      <c r="P15" s="25"/>
      <c r="R15" s="27"/>
      <c r="S15" s="1"/>
    </row>
    <row r="16" ht="19.55" customHeight="1" spans="1:19">
      <c r="A16" s="7">
        <v>12</v>
      </c>
      <c r="B16" s="7"/>
      <c r="C16" s="11" t="s">
        <v>57</v>
      </c>
      <c r="D16" s="11" t="s">
        <v>58</v>
      </c>
      <c r="E16" s="11" t="s">
        <v>59</v>
      </c>
      <c r="F16" s="9" t="s">
        <v>60</v>
      </c>
      <c r="G16" s="12">
        <v>98</v>
      </c>
      <c r="H16" s="7">
        <v>180</v>
      </c>
      <c r="I16" s="15" t="s">
        <v>61</v>
      </c>
      <c r="J16" s="7">
        <v>5</v>
      </c>
      <c r="K16" s="7">
        <f>M16-L16</f>
        <v>900</v>
      </c>
      <c r="L16" s="7">
        <v>100</v>
      </c>
      <c r="M16" s="24">
        <v>1000</v>
      </c>
      <c r="N16" s="24"/>
      <c r="O16" s="24">
        <f>M16+N16</f>
        <v>1000</v>
      </c>
      <c r="P16" s="25"/>
      <c r="R16" s="27"/>
      <c r="S16" s="1"/>
    </row>
    <row r="17" ht="19.55" customHeight="1" spans="1:19">
      <c r="A17" s="7">
        <v>13</v>
      </c>
      <c r="B17" s="7"/>
      <c r="C17" s="11" t="s">
        <v>44</v>
      </c>
      <c r="D17" s="11" t="s">
        <v>62</v>
      </c>
      <c r="E17" s="11" t="s">
        <v>63</v>
      </c>
      <c r="F17" s="9" t="s">
        <v>47</v>
      </c>
      <c r="G17" s="12">
        <v>98.5</v>
      </c>
      <c r="H17" s="7">
        <v>180</v>
      </c>
      <c r="I17" s="15" t="s">
        <v>64</v>
      </c>
      <c r="J17" s="7">
        <v>10</v>
      </c>
      <c r="K17" s="7">
        <f>M17-L17</f>
        <v>1800</v>
      </c>
      <c r="L17" s="7">
        <f>M17-1800</f>
        <v>0</v>
      </c>
      <c r="M17" s="24">
        <v>1800</v>
      </c>
      <c r="N17" s="24"/>
      <c r="O17" s="24">
        <f>M17+N17</f>
        <v>1800</v>
      </c>
      <c r="P17" s="25"/>
      <c r="R17" s="27"/>
      <c r="S17" s="1"/>
    </row>
    <row r="18" ht="19.55" customHeight="1" spans="1:19">
      <c r="A18" s="7">
        <v>14</v>
      </c>
      <c r="B18" s="7"/>
      <c r="C18" s="11" t="s">
        <v>65</v>
      </c>
      <c r="D18" s="11" t="s">
        <v>65</v>
      </c>
      <c r="E18" s="11" t="s">
        <v>66</v>
      </c>
      <c r="F18" s="9" t="s">
        <v>22</v>
      </c>
      <c r="G18" s="12">
        <v>98</v>
      </c>
      <c r="H18" s="7">
        <v>180</v>
      </c>
      <c r="I18" s="15" t="s">
        <v>67</v>
      </c>
      <c r="J18" s="7">
        <v>10</v>
      </c>
      <c r="K18" s="7">
        <f>M18-L18</f>
        <v>1800</v>
      </c>
      <c r="L18" s="7">
        <f>M18-1800</f>
        <v>0</v>
      </c>
      <c r="M18" s="24">
        <v>1800</v>
      </c>
      <c r="N18" s="24">
        <v>200</v>
      </c>
      <c r="O18" s="24">
        <f>M18+N18</f>
        <v>2000</v>
      </c>
      <c r="P18" s="25"/>
      <c r="R18" s="27"/>
      <c r="S18" s="1"/>
    </row>
    <row r="19" ht="19.55" customHeight="1" spans="1:19">
      <c r="A19" s="7">
        <v>15</v>
      </c>
      <c r="B19" s="7"/>
      <c r="C19" s="11" t="s">
        <v>68</v>
      </c>
      <c r="D19" s="11" t="s">
        <v>68</v>
      </c>
      <c r="E19" s="11" t="s">
        <v>69</v>
      </c>
      <c r="F19" s="9" t="s">
        <v>22</v>
      </c>
      <c r="G19" s="12">
        <v>98</v>
      </c>
      <c r="H19" s="7">
        <v>180</v>
      </c>
      <c r="I19" s="15" t="s">
        <v>70</v>
      </c>
      <c r="J19" s="7">
        <v>10</v>
      </c>
      <c r="K19" s="7">
        <f>M19-L19</f>
        <v>1800</v>
      </c>
      <c r="L19" s="7">
        <f>M19-1800</f>
        <v>0</v>
      </c>
      <c r="M19" s="24">
        <v>1800</v>
      </c>
      <c r="N19" s="24">
        <v>1700</v>
      </c>
      <c r="O19" s="24">
        <f>M19+N19</f>
        <v>3500</v>
      </c>
      <c r="P19" s="25"/>
      <c r="R19" s="27"/>
      <c r="S19" s="1"/>
    </row>
    <row r="20" ht="19.55" customHeight="1" spans="1:19">
      <c r="A20" s="7">
        <v>16</v>
      </c>
      <c r="B20" s="7"/>
      <c r="C20" s="11" t="s">
        <v>71</v>
      </c>
      <c r="D20" s="11" t="s">
        <v>71</v>
      </c>
      <c r="E20" s="11" t="s">
        <v>72</v>
      </c>
      <c r="F20" s="9" t="s">
        <v>22</v>
      </c>
      <c r="G20" s="12">
        <v>97.5</v>
      </c>
      <c r="H20" s="7">
        <v>180</v>
      </c>
      <c r="I20" s="15" t="s">
        <v>73</v>
      </c>
      <c r="J20" s="7">
        <v>10</v>
      </c>
      <c r="K20" s="7">
        <f>M20-L20</f>
        <v>1800</v>
      </c>
      <c r="L20" s="7">
        <f>M20-1800</f>
        <v>900</v>
      </c>
      <c r="M20" s="24">
        <v>2700</v>
      </c>
      <c r="N20" s="24">
        <v>1100</v>
      </c>
      <c r="O20" s="24">
        <f>M20+N20</f>
        <v>3800</v>
      </c>
      <c r="P20" s="25"/>
      <c r="R20" s="27"/>
      <c r="S20" s="1"/>
    </row>
    <row r="21" ht="19.55" customHeight="1" spans="1:19">
      <c r="A21" s="7">
        <v>17</v>
      </c>
      <c r="B21" s="7"/>
      <c r="C21" s="11" t="s">
        <v>74</v>
      </c>
      <c r="D21" s="11" t="s">
        <v>74</v>
      </c>
      <c r="E21" s="11" t="s">
        <v>75</v>
      </c>
      <c r="F21" s="9" t="s">
        <v>22</v>
      </c>
      <c r="G21" s="12">
        <v>98.5</v>
      </c>
      <c r="H21" s="7">
        <v>180</v>
      </c>
      <c r="I21" s="15" t="s">
        <v>76</v>
      </c>
      <c r="J21" s="7">
        <v>10</v>
      </c>
      <c r="K21" s="7">
        <f>M21-L21</f>
        <v>1800</v>
      </c>
      <c r="L21" s="7">
        <f>M21-1800</f>
        <v>200</v>
      </c>
      <c r="M21" s="24">
        <v>2000</v>
      </c>
      <c r="N21" s="24"/>
      <c r="O21" s="24">
        <f>M21+N21</f>
        <v>2000</v>
      </c>
      <c r="P21" s="25"/>
      <c r="R21" s="27"/>
      <c r="S21" s="1"/>
    </row>
    <row r="22" ht="19.55" customHeight="1" spans="1:19">
      <c r="A22" s="7">
        <v>18</v>
      </c>
      <c r="B22" s="7"/>
      <c r="C22" s="11" t="s">
        <v>77</v>
      </c>
      <c r="D22" s="11" t="s">
        <v>78</v>
      </c>
      <c r="E22" s="11" t="s">
        <v>79</v>
      </c>
      <c r="F22" s="9" t="s">
        <v>52</v>
      </c>
      <c r="G22" s="12">
        <v>97</v>
      </c>
      <c r="H22" s="7">
        <v>180</v>
      </c>
      <c r="I22" s="15" t="s">
        <v>80</v>
      </c>
      <c r="J22" s="7">
        <v>8</v>
      </c>
      <c r="K22" s="7">
        <f>M22-L22</f>
        <v>1440</v>
      </c>
      <c r="L22" s="7">
        <v>160</v>
      </c>
      <c r="M22" s="24">
        <v>1600</v>
      </c>
      <c r="N22" s="24"/>
      <c r="O22" s="24">
        <f>M22+N22</f>
        <v>1600</v>
      </c>
      <c r="P22" s="25"/>
      <c r="R22" s="27"/>
      <c r="S22" s="1"/>
    </row>
    <row r="23" ht="19.55" customHeight="1" spans="1:19">
      <c r="A23" s="7">
        <v>19</v>
      </c>
      <c r="B23" s="7"/>
      <c r="C23" s="11" t="s">
        <v>81</v>
      </c>
      <c r="D23" s="11" t="s">
        <v>82</v>
      </c>
      <c r="E23" s="11" t="s">
        <v>83</v>
      </c>
      <c r="F23" s="9" t="s">
        <v>52</v>
      </c>
      <c r="G23" s="12">
        <v>98.5</v>
      </c>
      <c r="H23" s="7">
        <v>180</v>
      </c>
      <c r="I23" s="15" t="s">
        <v>84</v>
      </c>
      <c r="J23" s="7">
        <v>8</v>
      </c>
      <c r="K23" s="7">
        <f>M23-L23</f>
        <v>1440</v>
      </c>
      <c r="L23" s="7">
        <v>160</v>
      </c>
      <c r="M23" s="24">
        <v>1600</v>
      </c>
      <c r="N23" s="24"/>
      <c r="O23" s="24">
        <f>M23+N23</f>
        <v>1600</v>
      </c>
      <c r="P23" s="25"/>
      <c r="R23" s="27"/>
      <c r="S23" s="1"/>
    </row>
    <row r="24" ht="19.55" customHeight="1" spans="1:19">
      <c r="A24" s="7">
        <v>20</v>
      </c>
      <c r="B24" s="7"/>
      <c r="C24" s="11" t="s">
        <v>85</v>
      </c>
      <c r="D24" s="11" t="s">
        <v>85</v>
      </c>
      <c r="E24" s="11" t="s">
        <v>86</v>
      </c>
      <c r="F24" s="9" t="s">
        <v>22</v>
      </c>
      <c r="G24" s="12">
        <v>98</v>
      </c>
      <c r="H24" s="7">
        <v>180</v>
      </c>
      <c r="I24" s="15" t="s">
        <v>87</v>
      </c>
      <c r="J24" s="7">
        <v>10</v>
      </c>
      <c r="K24" s="7">
        <f>M24-L24</f>
        <v>1800</v>
      </c>
      <c r="L24" s="7">
        <f t="shared" ref="L24:L31" si="3">M24-1800</f>
        <v>0</v>
      </c>
      <c r="M24" s="24">
        <v>1800</v>
      </c>
      <c r="N24" s="24"/>
      <c r="O24" s="24">
        <f>M24+N24</f>
        <v>1800</v>
      </c>
      <c r="P24" s="25"/>
      <c r="R24" s="27"/>
      <c r="S24" s="1"/>
    </row>
    <row r="25" ht="19.55" customHeight="1" spans="1:19">
      <c r="A25" s="7">
        <v>21</v>
      </c>
      <c r="B25" s="7"/>
      <c r="C25" s="11" t="s">
        <v>88</v>
      </c>
      <c r="D25" s="11" t="s">
        <v>88</v>
      </c>
      <c r="E25" s="11" t="s">
        <v>89</v>
      </c>
      <c r="F25" s="9" t="s">
        <v>22</v>
      </c>
      <c r="G25" s="12">
        <v>97</v>
      </c>
      <c r="H25" s="7">
        <v>180</v>
      </c>
      <c r="I25" s="15" t="s">
        <v>90</v>
      </c>
      <c r="J25" s="7">
        <v>10</v>
      </c>
      <c r="K25" s="7">
        <f>M25-L25</f>
        <v>1800</v>
      </c>
      <c r="L25" s="7">
        <f>M25-1800</f>
        <v>0</v>
      </c>
      <c r="M25" s="24">
        <v>1800</v>
      </c>
      <c r="N25" s="24"/>
      <c r="O25" s="24">
        <f>M25+N25</f>
        <v>1800</v>
      </c>
      <c r="P25" s="25"/>
      <c r="R25" s="27"/>
      <c r="S25" s="1"/>
    </row>
    <row r="26" ht="19.55" customHeight="1" spans="1:19">
      <c r="A26" s="7">
        <v>22</v>
      </c>
      <c r="B26" s="7"/>
      <c r="C26" s="11" t="s">
        <v>91</v>
      </c>
      <c r="D26" s="11" t="s">
        <v>91</v>
      </c>
      <c r="E26" s="11" t="s">
        <v>92</v>
      </c>
      <c r="F26" s="9" t="s">
        <v>22</v>
      </c>
      <c r="G26" s="12">
        <v>98</v>
      </c>
      <c r="H26" s="7">
        <v>180</v>
      </c>
      <c r="I26" s="15" t="s">
        <v>93</v>
      </c>
      <c r="J26" s="7">
        <v>9</v>
      </c>
      <c r="K26" s="7">
        <f>M26-L26</f>
        <v>1620</v>
      </c>
      <c r="L26" s="7">
        <v>0</v>
      </c>
      <c r="M26" s="24">
        <v>1620</v>
      </c>
      <c r="N26" s="24"/>
      <c r="O26" s="24">
        <f>M26+N26</f>
        <v>1620</v>
      </c>
      <c r="P26" s="25"/>
      <c r="R26" s="27"/>
      <c r="S26" s="1"/>
    </row>
    <row r="27" ht="19.55" customHeight="1" spans="1:19">
      <c r="A27" s="7">
        <v>23</v>
      </c>
      <c r="B27" s="7"/>
      <c r="C27" s="11" t="s">
        <v>94</v>
      </c>
      <c r="D27" s="11" t="s">
        <v>94</v>
      </c>
      <c r="E27" s="11" t="s">
        <v>95</v>
      </c>
      <c r="F27" s="9" t="s">
        <v>22</v>
      </c>
      <c r="G27" s="12">
        <v>97</v>
      </c>
      <c r="H27" s="7">
        <v>180</v>
      </c>
      <c r="I27" s="15" t="s">
        <v>96</v>
      </c>
      <c r="J27" s="7">
        <v>9</v>
      </c>
      <c r="K27" s="7">
        <f>M27-L27</f>
        <v>1620</v>
      </c>
      <c r="L27" s="7">
        <v>0</v>
      </c>
      <c r="M27" s="24">
        <v>1620</v>
      </c>
      <c r="N27" s="24"/>
      <c r="O27" s="24">
        <f>M27+N27</f>
        <v>1620</v>
      </c>
      <c r="P27" s="25"/>
      <c r="R27" s="27"/>
      <c r="S27" s="1"/>
    </row>
    <row r="28" ht="19.55" customHeight="1" spans="1:19">
      <c r="A28" s="7">
        <v>24</v>
      </c>
      <c r="B28" s="7"/>
      <c r="C28" s="11" t="s">
        <v>97</v>
      </c>
      <c r="D28" s="11" t="s">
        <v>97</v>
      </c>
      <c r="E28" s="11" t="s">
        <v>98</v>
      </c>
      <c r="F28" s="9" t="s">
        <v>22</v>
      </c>
      <c r="G28" s="10">
        <v>97</v>
      </c>
      <c r="H28" s="7">
        <v>180</v>
      </c>
      <c r="I28" s="15" t="s">
        <v>99</v>
      </c>
      <c r="J28" s="7">
        <v>9</v>
      </c>
      <c r="K28" s="7">
        <f>M28-L28</f>
        <v>1620</v>
      </c>
      <c r="L28" s="7">
        <v>0</v>
      </c>
      <c r="M28" s="24">
        <v>1620</v>
      </c>
      <c r="N28" s="24"/>
      <c r="O28" s="24">
        <f>M28+N28</f>
        <v>1620</v>
      </c>
      <c r="P28" s="25"/>
      <c r="R28" s="27"/>
      <c r="S28" s="1"/>
    </row>
    <row r="29" ht="19.55" customHeight="1" spans="1:19">
      <c r="A29" s="7">
        <v>25</v>
      </c>
      <c r="B29" s="7"/>
      <c r="C29" s="11" t="s">
        <v>100</v>
      </c>
      <c r="D29" s="11" t="s">
        <v>101</v>
      </c>
      <c r="E29" s="11" t="s">
        <v>102</v>
      </c>
      <c r="F29" s="9" t="s">
        <v>52</v>
      </c>
      <c r="G29" s="12">
        <v>97</v>
      </c>
      <c r="H29" s="7">
        <v>180</v>
      </c>
      <c r="I29" s="15" t="s">
        <v>103</v>
      </c>
      <c r="J29" s="7">
        <v>10</v>
      </c>
      <c r="K29" s="7">
        <f>M29-L29</f>
        <v>1800</v>
      </c>
      <c r="L29" s="7">
        <f>M29-1800</f>
        <v>200</v>
      </c>
      <c r="M29" s="24">
        <v>2000</v>
      </c>
      <c r="N29" s="24"/>
      <c r="O29" s="24">
        <f>M29+N29</f>
        <v>2000</v>
      </c>
      <c r="P29" s="25"/>
      <c r="R29" s="27"/>
      <c r="S29" s="1"/>
    </row>
    <row r="30" ht="19.55" customHeight="1" spans="1:19">
      <c r="A30" s="7">
        <v>26</v>
      </c>
      <c r="B30" s="7"/>
      <c r="C30" s="11" t="s">
        <v>104</v>
      </c>
      <c r="D30" s="11" t="s">
        <v>105</v>
      </c>
      <c r="E30" s="11" t="s">
        <v>106</v>
      </c>
      <c r="F30" s="9" t="s">
        <v>52</v>
      </c>
      <c r="G30" s="10">
        <v>97</v>
      </c>
      <c r="H30" s="7">
        <v>180</v>
      </c>
      <c r="I30" s="15" t="s">
        <v>107</v>
      </c>
      <c r="J30" s="7">
        <v>10</v>
      </c>
      <c r="K30" s="7">
        <f>M30-L30</f>
        <v>1800</v>
      </c>
      <c r="L30" s="7">
        <f>M30-1800</f>
        <v>0</v>
      </c>
      <c r="M30" s="24">
        <v>1800</v>
      </c>
      <c r="N30" s="24"/>
      <c r="O30" s="24">
        <f>M30+N30</f>
        <v>1800</v>
      </c>
      <c r="P30" s="25"/>
      <c r="R30" s="27"/>
      <c r="S30" s="1"/>
    </row>
    <row r="31" ht="19.55" customHeight="1" spans="1:19">
      <c r="A31" s="7">
        <v>27</v>
      </c>
      <c r="B31" s="7"/>
      <c r="C31" s="14" t="s">
        <v>108</v>
      </c>
      <c r="D31" s="14" t="s">
        <v>108</v>
      </c>
      <c r="E31" s="14" t="s">
        <v>109</v>
      </c>
      <c r="F31" s="9" t="s">
        <v>22</v>
      </c>
      <c r="G31" s="12">
        <v>97</v>
      </c>
      <c r="H31" s="7">
        <v>180</v>
      </c>
      <c r="I31" s="15" t="s">
        <v>110</v>
      </c>
      <c r="J31" s="7">
        <v>10</v>
      </c>
      <c r="K31" s="7">
        <f>M31-L31</f>
        <v>1800</v>
      </c>
      <c r="L31" s="7">
        <f>M31-1800</f>
        <v>0</v>
      </c>
      <c r="M31" s="24">
        <v>1800</v>
      </c>
      <c r="N31" s="24"/>
      <c r="O31" s="24">
        <f>M31+N31</f>
        <v>1800</v>
      </c>
      <c r="P31" s="25"/>
      <c r="R31" s="27"/>
      <c r="S31" s="1"/>
    </row>
    <row r="32" ht="19.55" customHeight="1" spans="1:19">
      <c r="A32" s="7">
        <v>28</v>
      </c>
      <c r="B32" s="7"/>
      <c r="C32" s="14" t="s">
        <v>111</v>
      </c>
      <c r="D32" s="14" t="s">
        <v>112</v>
      </c>
      <c r="E32" s="14" t="s">
        <v>95</v>
      </c>
      <c r="F32" s="14" t="s">
        <v>52</v>
      </c>
      <c r="G32" s="12">
        <v>97</v>
      </c>
      <c r="H32" s="7">
        <v>180</v>
      </c>
      <c r="I32" s="15" t="s">
        <v>113</v>
      </c>
      <c r="J32" s="7">
        <v>8</v>
      </c>
      <c r="K32" s="7">
        <f>M32-L32</f>
        <v>1440</v>
      </c>
      <c r="L32" s="7">
        <v>0</v>
      </c>
      <c r="M32" s="24">
        <v>1440</v>
      </c>
      <c r="N32" s="24"/>
      <c r="O32" s="24">
        <f>M32+N32</f>
        <v>1440</v>
      </c>
      <c r="P32" s="25"/>
      <c r="R32" s="27"/>
      <c r="S32" s="1"/>
    </row>
    <row r="33" ht="19.55" customHeight="1" spans="1:19">
      <c r="A33" s="7">
        <v>29</v>
      </c>
      <c r="B33" s="15" t="s">
        <v>114</v>
      </c>
      <c r="C33" s="7" t="s">
        <v>115</v>
      </c>
      <c r="D33" s="7" t="s">
        <v>116</v>
      </c>
      <c r="E33" s="7" t="s">
        <v>117</v>
      </c>
      <c r="F33" s="7" t="s">
        <v>47</v>
      </c>
      <c r="G33" s="16">
        <v>96</v>
      </c>
      <c r="H33" s="7">
        <v>160</v>
      </c>
      <c r="I33" s="7" t="s">
        <v>117</v>
      </c>
      <c r="J33" s="7">
        <v>19</v>
      </c>
      <c r="K33" s="7">
        <v>3040</v>
      </c>
      <c r="L33" s="7">
        <v>256</v>
      </c>
      <c r="M33" s="24">
        <v>3296</v>
      </c>
      <c r="N33" s="24"/>
      <c r="O33" s="24">
        <v>3296</v>
      </c>
      <c r="P33" s="15"/>
      <c r="R33" s="27"/>
      <c r="S33" s="1"/>
    </row>
    <row r="34" ht="19.55" customHeight="1" spans="1:19">
      <c r="A34" s="7">
        <v>30</v>
      </c>
      <c r="B34" s="15"/>
      <c r="C34" s="7" t="s">
        <v>118</v>
      </c>
      <c r="D34" s="7" t="s">
        <v>118</v>
      </c>
      <c r="E34" s="7" t="s">
        <v>119</v>
      </c>
      <c r="F34" s="7" t="s">
        <v>22</v>
      </c>
      <c r="G34" s="16">
        <v>97</v>
      </c>
      <c r="H34" s="7">
        <v>160</v>
      </c>
      <c r="I34" s="7" t="s">
        <v>119</v>
      </c>
      <c r="J34" s="7">
        <v>22</v>
      </c>
      <c r="K34" s="7">
        <v>3520</v>
      </c>
      <c r="L34" s="7">
        <v>295</v>
      </c>
      <c r="M34" s="24">
        <v>3815</v>
      </c>
      <c r="N34" s="24"/>
      <c r="O34" s="24">
        <v>3815</v>
      </c>
      <c r="P34" s="15"/>
      <c r="R34" s="27"/>
      <c r="S34" s="1"/>
    </row>
    <row r="35" ht="19.55" customHeight="1" spans="1:19">
      <c r="A35" s="7">
        <v>31</v>
      </c>
      <c r="B35" s="15"/>
      <c r="C35" s="7" t="s">
        <v>120</v>
      </c>
      <c r="D35" s="7" t="s">
        <v>120</v>
      </c>
      <c r="E35" s="7" t="s">
        <v>121</v>
      </c>
      <c r="F35" s="7" t="s">
        <v>22</v>
      </c>
      <c r="G35" s="16">
        <v>96</v>
      </c>
      <c r="H35" s="7">
        <v>160</v>
      </c>
      <c r="I35" s="7" t="s">
        <v>121</v>
      </c>
      <c r="J35" s="7">
        <v>15</v>
      </c>
      <c r="K35" s="7">
        <v>2400</v>
      </c>
      <c r="L35" s="7">
        <v>258</v>
      </c>
      <c r="M35" s="24">
        <v>2658</v>
      </c>
      <c r="N35" s="24"/>
      <c r="O35" s="24">
        <v>2658</v>
      </c>
      <c r="P35" s="15"/>
      <c r="R35" s="27"/>
      <c r="S35" s="1"/>
    </row>
    <row r="36" ht="19.55" customHeight="1" spans="1:19">
      <c r="A36" s="7">
        <v>32</v>
      </c>
      <c r="B36" s="7" t="s">
        <v>122</v>
      </c>
      <c r="C36" s="8" t="s">
        <v>123</v>
      </c>
      <c r="D36" s="8" t="s">
        <v>123</v>
      </c>
      <c r="E36" s="8" t="s">
        <v>124</v>
      </c>
      <c r="F36" s="8" t="s">
        <v>22</v>
      </c>
      <c r="G36" s="17">
        <v>98</v>
      </c>
      <c r="H36" s="7">
        <v>200</v>
      </c>
      <c r="I36" s="15" t="s">
        <v>125</v>
      </c>
      <c r="J36" s="7">
        <v>13</v>
      </c>
      <c r="K36" s="7">
        <v>2600</v>
      </c>
      <c r="L36" s="7">
        <v>863</v>
      </c>
      <c r="M36" s="24">
        <f t="shared" ref="M36:M65" si="4">K36+L36</f>
        <v>3463</v>
      </c>
      <c r="N36" s="24"/>
      <c r="O36" s="24">
        <f t="shared" ref="O36:O48" si="5">M36+N36</f>
        <v>3463</v>
      </c>
      <c r="P36" s="25"/>
      <c r="R36" s="27"/>
      <c r="S36" s="1"/>
    </row>
    <row r="37" ht="19.55" customHeight="1" spans="1:19">
      <c r="A37" s="7">
        <v>33</v>
      </c>
      <c r="B37" s="7"/>
      <c r="C37" s="14" t="s">
        <v>126</v>
      </c>
      <c r="D37" s="14" t="s">
        <v>126</v>
      </c>
      <c r="E37" s="14" t="s">
        <v>127</v>
      </c>
      <c r="F37" s="8" t="s">
        <v>22</v>
      </c>
      <c r="G37" s="16">
        <v>98</v>
      </c>
      <c r="H37" s="7">
        <v>200</v>
      </c>
      <c r="I37" s="7" t="s">
        <v>128</v>
      </c>
      <c r="J37" s="7">
        <v>4</v>
      </c>
      <c r="K37" s="10">
        <v>800</v>
      </c>
      <c r="L37" s="7">
        <v>266</v>
      </c>
      <c r="M37" s="24">
        <f>K37+L37</f>
        <v>1066</v>
      </c>
      <c r="N37" s="24">
        <v>100</v>
      </c>
      <c r="O37" s="24">
        <f>M37+N37</f>
        <v>1166</v>
      </c>
      <c r="P37" s="25"/>
      <c r="R37" s="27"/>
      <c r="S37" s="1"/>
    </row>
    <row r="38" ht="19.55" customHeight="1" spans="1:19">
      <c r="A38" s="7">
        <v>34</v>
      </c>
      <c r="B38" s="7"/>
      <c r="C38" s="11" t="s">
        <v>129</v>
      </c>
      <c r="D38" s="11" t="s">
        <v>129</v>
      </c>
      <c r="E38" s="11" t="s">
        <v>130</v>
      </c>
      <c r="F38" s="8" t="s">
        <v>22</v>
      </c>
      <c r="G38" s="17">
        <v>99</v>
      </c>
      <c r="H38" s="7">
        <v>200</v>
      </c>
      <c r="I38" s="7" t="s">
        <v>131</v>
      </c>
      <c r="J38" s="7">
        <v>6</v>
      </c>
      <c r="K38" s="15">
        <v>1200</v>
      </c>
      <c r="L38" s="7">
        <v>402</v>
      </c>
      <c r="M38" s="24">
        <f>K38+L38</f>
        <v>1602</v>
      </c>
      <c r="N38" s="24">
        <v>500</v>
      </c>
      <c r="O38" s="24">
        <f>M38+N38</f>
        <v>2102</v>
      </c>
      <c r="P38" s="25"/>
      <c r="R38" s="27"/>
      <c r="S38" s="1"/>
    </row>
    <row r="39" ht="19.55" customHeight="1" spans="1:19">
      <c r="A39" s="7">
        <v>35</v>
      </c>
      <c r="B39" s="7"/>
      <c r="C39" s="11" t="s">
        <v>132</v>
      </c>
      <c r="D39" s="11" t="s">
        <v>132</v>
      </c>
      <c r="E39" s="11" t="s">
        <v>133</v>
      </c>
      <c r="F39" s="8" t="s">
        <v>22</v>
      </c>
      <c r="G39" s="17">
        <v>100</v>
      </c>
      <c r="H39" s="7">
        <v>200</v>
      </c>
      <c r="I39" s="7" t="s">
        <v>134</v>
      </c>
      <c r="J39" s="7">
        <v>9</v>
      </c>
      <c r="K39" s="7">
        <v>1800</v>
      </c>
      <c r="L39" s="7">
        <v>609</v>
      </c>
      <c r="M39" s="24">
        <f>K39+L39</f>
        <v>2409</v>
      </c>
      <c r="N39" s="24">
        <v>200</v>
      </c>
      <c r="O39" s="24">
        <f>M39+N39</f>
        <v>2609</v>
      </c>
      <c r="P39" s="25"/>
      <c r="R39" s="27"/>
      <c r="S39" s="1"/>
    </row>
    <row r="40" ht="19.55" customHeight="1" spans="1:19">
      <c r="A40" s="7">
        <v>36</v>
      </c>
      <c r="B40" s="7"/>
      <c r="C40" s="11" t="s">
        <v>135</v>
      </c>
      <c r="D40" s="11" t="s">
        <v>135</v>
      </c>
      <c r="E40" s="11" t="s">
        <v>136</v>
      </c>
      <c r="F40" s="8" t="s">
        <v>22</v>
      </c>
      <c r="G40" s="16">
        <v>98</v>
      </c>
      <c r="H40" s="7">
        <v>200</v>
      </c>
      <c r="I40" s="7" t="s">
        <v>137</v>
      </c>
      <c r="J40" s="7">
        <v>13</v>
      </c>
      <c r="K40" s="7">
        <v>2600</v>
      </c>
      <c r="L40" s="7">
        <v>863</v>
      </c>
      <c r="M40" s="24">
        <f>K40+L40</f>
        <v>3463</v>
      </c>
      <c r="N40" s="24">
        <v>200</v>
      </c>
      <c r="O40" s="24">
        <f>M40+N40</f>
        <v>3663</v>
      </c>
      <c r="P40" s="25"/>
      <c r="R40" s="27"/>
      <c r="S40" s="1"/>
    </row>
    <row r="41" ht="19.55" customHeight="1" spans="1:19">
      <c r="A41" s="7">
        <v>37</v>
      </c>
      <c r="B41" s="7"/>
      <c r="C41" s="14" t="s">
        <v>138</v>
      </c>
      <c r="D41" s="14" t="s">
        <v>139</v>
      </c>
      <c r="E41" s="14" t="s">
        <v>140</v>
      </c>
      <c r="F41" s="8" t="s">
        <v>47</v>
      </c>
      <c r="G41" s="16">
        <v>99</v>
      </c>
      <c r="H41" s="7">
        <v>200</v>
      </c>
      <c r="I41" s="7" t="s">
        <v>141</v>
      </c>
      <c r="J41" s="7">
        <v>7</v>
      </c>
      <c r="K41" s="7">
        <v>1400</v>
      </c>
      <c r="L41" s="7">
        <v>469</v>
      </c>
      <c r="M41" s="24">
        <f>K41+L41</f>
        <v>1869</v>
      </c>
      <c r="N41" s="24">
        <v>200</v>
      </c>
      <c r="O41" s="24">
        <f>M41+N41</f>
        <v>2069</v>
      </c>
      <c r="P41" s="25"/>
      <c r="R41" s="27"/>
      <c r="S41" s="1"/>
    </row>
    <row r="42" ht="19.55" customHeight="1" spans="1:19">
      <c r="A42" s="7">
        <v>38</v>
      </c>
      <c r="B42" s="7"/>
      <c r="C42" s="11" t="s">
        <v>142</v>
      </c>
      <c r="D42" s="11" t="s">
        <v>143</v>
      </c>
      <c r="E42" s="11" t="s">
        <v>144</v>
      </c>
      <c r="F42" s="8" t="s">
        <v>47</v>
      </c>
      <c r="G42" s="16">
        <v>100</v>
      </c>
      <c r="H42" s="7">
        <v>200</v>
      </c>
      <c r="I42" s="7" t="s">
        <v>145</v>
      </c>
      <c r="J42" s="7">
        <v>11</v>
      </c>
      <c r="K42" s="7">
        <v>2200</v>
      </c>
      <c r="L42" s="7">
        <v>744.5</v>
      </c>
      <c r="M42" s="24">
        <f>K42+L42</f>
        <v>2944.5</v>
      </c>
      <c r="N42" s="24"/>
      <c r="O42" s="24">
        <f>M42+N42</f>
        <v>2944.5</v>
      </c>
      <c r="P42" s="25"/>
      <c r="R42" s="27"/>
      <c r="S42" s="1"/>
    </row>
    <row r="43" ht="19.55" customHeight="1" spans="1:19">
      <c r="A43" s="7">
        <v>39</v>
      </c>
      <c r="B43" s="7"/>
      <c r="C43" s="11" t="s">
        <v>146</v>
      </c>
      <c r="D43" s="11" t="s">
        <v>146</v>
      </c>
      <c r="E43" s="11" t="s">
        <v>147</v>
      </c>
      <c r="F43" s="8" t="s">
        <v>22</v>
      </c>
      <c r="G43" s="17">
        <v>99</v>
      </c>
      <c r="H43" s="7">
        <v>200</v>
      </c>
      <c r="I43" s="7" t="s">
        <v>148</v>
      </c>
      <c r="J43" s="7">
        <v>14</v>
      </c>
      <c r="K43" s="7">
        <v>2800</v>
      </c>
      <c r="L43" s="7">
        <v>933</v>
      </c>
      <c r="M43" s="24">
        <f>K43+L43</f>
        <v>3733</v>
      </c>
      <c r="N43" s="24"/>
      <c r="O43" s="24">
        <f>M43+N43</f>
        <v>3733</v>
      </c>
      <c r="P43" s="25"/>
      <c r="R43" s="27"/>
      <c r="S43" s="1"/>
    </row>
    <row r="44" ht="19.55" customHeight="1" spans="1:19">
      <c r="A44" s="7">
        <v>40</v>
      </c>
      <c r="B44" s="7"/>
      <c r="C44" s="11" t="s">
        <v>149</v>
      </c>
      <c r="D44" s="11" t="s">
        <v>149</v>
      </c>
      <c r="E44" s="11" t="s">
        <v>150</v>
      </c>
      <c r="F44" s="8" t="s">
        <v>22</v>
      </c>
      <c r="G44" s="16">
        <v>99</v>
      </c>
      <c r="H44" s="7">
        <v>200</v>
      </c>
      <c r="I44" s="7" t="s">
        <v>151</v>
      </c>
      <c r="J44" s="7">
        <v>6</v>
      </c>
      <c r="K44" s="7">
        <v>1200</v>
      </c>
      <c r="L44" s="7">
        <v>402</v>
      </c>
      <c r="M44" s="24">
        <f>K44+L44</f>
        <v>1602</v>
      </c>
      <c r="N44" s="24"/>
      <c r="O44" s="24">
        <f>M44+N44</f>
        <v>1602</v>
      </c>
      <c r="P44" s="25"/>
      <c r="R44" s="27"/>
      <c r="S44" s="1"/>
    </row>
    <row r="45" ht="19.55" customHeight="1" spans="1:19">
      <c r="A45" s="7">
        <v>41</v>
      </c>
      <c r="B45" s="7"/>
      <c r="C45" s="11" t="s">
        <v>152</v>
      </c>
      <c r="D45" s="11" t="s">
        <v>153</v>
      </c>
      <c r="E45" s="11" t="s">
        <v>154</v>
      </c>
      <c r="F45" s="8" t="s">
        <v>155</v>
      </c>
      <c r="G45" s="17">
        <v>99</v>
      </c>
      <c r="H45" s="7">
        <v>200</v>
      </c>
      <c r="I45" s="7" t="s">
        <v>156</v>
      </c>
      <c r="J45" s="7">
        <v>11</v>
      </c>
      <c r="K45" s="7">
        <v>2200</v>
      </c>
      <c r="L45" s="7">
        <v>737.5</v>
      </c>
      <c r="M45" s="24">
        <f>K45+L45</f>
        <v>2937.5</v>
      </c>
      <c r="N45" s="24"/>
      <c r="O45" s="24">
        <f>M45+N45</f>
        <v>2937.5</v>
      </c>
      <c r="P45" s="25"/>
      <c r="R45" s="27"/>
      <c r="S45" s="1"/>
    </row>
    <row r="46" ht="19.55" customHeight="1" spans="1:19">
      <c r="A46" s="7">
        <v>42</v>
      </c>
      <c r="B46" s="7"/>
      <c r="C46" s="14" t="s">
        <v>157</v>
      </c>
      <c r="D46" s="14" t="s">
        <v>158</v>
      </c>
      <c r="E46" s="14" t="s">
        <v>159</v>
      </c>
      <c r="F46" s="8" t="s">
        <v>52</v>
      </c>
      <c r="G46" s="16">
        <v>99</v>
      </c>
      <c r="H46" s="7">
        <v>200</v>
      </c>
      <c r="I46" s="7" t="s">
        <v>160</v>
      </c>
      <c r="J46" s="7">
        <v>12</v>
      </c>
      <c r="K46" s="7">
        <v>2400</v>
      </c>
      <c r="L46" s="7">
        <v>804.5</v>
      </c>
      <c r="M46" s="24">
        <f>K46+L46</f>
        <v>3204.5</v>
      </c>
      <c r="N46" s="24"/>
      <c r="O46" s="24">
        <f>M46+N46</f>
        <v>3204.5</v>
      </c>
      <c r="P46" s="25"/>
      <c r="R46" s="27"/>
      <c r="S46" s="1"/>
    </row>
    <row r="47" ht="19.55" customHeight="1" spans="1:19">
      <c r="A47" s="7">
        <v>43</v>
      </c>
      <c r="B47" s="7"/>
      <c r="C47" s="14" t="s">
        <v>161</v>
      </c>
      <c r="D47" s="14" t="s">
        <v>161</v>
      </c>
      <c r="E47" s="14" t="s">
        <v>162</v>
      </c>
      <c r="F47" s="8" t="s">
        <v>22</v>
      </c>
      <c r="G47" s="16">
        <v>100</v>
      </c>
      <c r="H47" s="7">
        <v>200</v>
      </c>
      <c r="I47" s="7" t="s">
        <v>163</v>
      </c>
      <c r="J47" s="7">
        <v>13</v>
      </c>
      <c r="K47" s="7">
        <v>2600</v>
      </c>
      <c r="L47" s="7">
        <v>880</v>
      </c>
      <c r="M47" s="24">
        <f>K47+L47</f>
        <v>3480</v>
      </c>
      <c r="N47" s="24">
        <v>500</v>
      </c>
      <c r="O47" s="24">
        <f>M47+N47</f>
        <v>3980</v>
      </c>
      <c r="P47" s="25"/>
      <c r="R47" s="27"/>
      <c r="S47" s="1"/>
    </row>
    <row r="48" ht="19.55" customHeight="1" spans="1:19">
      <c r="A48" s="7">
        <v>44</v>
      </c>
      <c r="B48" s="7"/>
      <c r="C48" s="14" t="s">
        <v>164</v>
      </c>
      <c r="D48" s="14" t="s">
        <v>164</v>
      </c>
      <c r="E48" s="14" t="s">
        <v>165</v>
      </c>
      <c r="F48" s="8" t="s">
        <v>22</v>
      </c>
      <c r="G48" s="16">
        <v>99</v>
      </c>
      <c r="H48" s="7">
        <v>200</v>
      </c>
      <c r="I48" s="15" t="s">
        <v>166</v>
      </c>
      <c r="J48" s="7">
        <v>4</v>
      </c>
      <c r="K48" s="7">
        <v>800</v>
      </c>
      <c r="L48" s="7">
        <v>274.5</v>
      </c>
      <c r="M48" s="24">
        <f>K48+L48</f>
        <v>1074.5</v>
      </c>
      <c r="N48" s="24">
        <v>100</v>
      </c>
      <c r="O48" s="24">
        <f>M48+N48</f>
        <v>1174.5</v>
      </c>
      <c r="P48" s="25"/>
      <c r="R48" s="27"/>
      <c r="S48" s="1"/>
    </row>
    <row r="49" ht="19.55" customHeight="1" spans="1:19">
      <c r="A49" s="7">
        <v>45</v>
      </c>
      <c r="B49" s="7" t="s">
        <v>167</v>
      </c>
      <c r="C49" s="18" t="s">
        <v>168</v>
      </c>
      <c r="D49" s="18" t="s">
        <v>168</v>
      </c>
      <c r="E49" s="8" t="s">
        <v>169</v>
      </c>
      <c r="F49" s="9" t="s">
        <v>22</v>
      </c>
      <c r="G49" s="17">
        <v>94</v>
      </c>
      <c r="H49" s="7">
        <v>200</v>
      </c>
      <c r="I49" s="7" t="s">
        <v>170</v>
      </c>
      <c r="J49" s="7">
        <v>12</v>
      </c>
      <c r="K49" s="7">
        <f t="shared" ref="K49:K60" si="6">J49*H49</f>
        <v>2400</v>
      </c>
      <c r="L49" s="7">
        <f>4.5*200+0.04</f>
        <v>900.04</v>
      </c>
      <c r="M49" s="24">
        <f>K49+L49</f>
        <v>3300.04</v>
      </c>
      <c r="N49" s="24"/>
      <c r="O49" s="24">
        <f t="shared" ref="O49:O60" si="7">M49</f>
        <v>3300.04</v>
      </c>
      <c r="P49" s="25"/>
      <c r="R49" s="27"/>
      <c r="S49" s="1"/>
    </row>
    <row r="50" ht="19.55" customHeight="1" spans="1:19">
      <c r="A50" s="7">
        <v>46</v>
      </c>
      <c r="B50" s="7"/>
      <c r="C50" s="18" t="s">
        <v>171</v>
      </c>
      <c r="D50" s="18" t="s">
        <v>171</v>
      </c>
      <c r="E50" s="11" t="s">
        <v>172</v>
      </c>
      <c r="F50" s="9" t="s">
        <v>22</v>
      </c>
      <c r="G50" s="17">
        <v>94</v>
      </c>
      <c r="H50" s="7">
        <v>200</v>
      </c>
      <c r="I50" s="7" t="s">
        <v>173</v>
      </c>
      <c r="J50" s="7">
        <v>12</v>
      </c>
      <c r="K50" s="7">
        <f>J50*H50</f>
        <v>2400</v>
      </c>
      <c r="L50" s="7">
        <f>4.5*200</f>
        <v>900</v>
      </c>
      <c r="M50" s="24">
        <f>K50+L50</f>
        <v>3300</v>
      </c>
      <c r="N50" s="24"/>
      <c r="O50" s="24">
        <f>M50</f>
        <v>3300</v>
      </c>
      <c r="P50" s="25"/>
      <c r="R50" s="27"/>
      <c r="S50" s="1"/>
    </row>
    <row r="51" ht="19.55" customHeight="1" spans="1:19">
      <c r="A51" s="7">
        <v>47</v>
      </c>
      <c r="B51" s="7"/>
      <c r="C51" s="18" t="s">
        <v>174</v>
      </c>
      <c r="D51" s="18" t="s">
        <v>174</v>
      </c>
      <c r="E51" s="11" t="s">
        <v>175</v>
      </c>
      <c r="F51" s="9" t="s">
        <v>22</v>
      </c>
      <c r="G51" s="17">
        <v>94</v>
      </c>
      <c r="H51" s="7">
        <v>200</v>
      </c>
      <c r="I51" s="7" t="s">
        <v>176</v>
      </c>
      <c r="J51" s="7">
        <v>12</v>
      </c>
      <c r="K51" s="7">
        <f>J51*H51</f>
        <v>2400</v>
      </c>
      <c r="L51" s="7">
        <f>3*200+8.37</f>
        <v>608.37</v>
      </c>
      <c r="M51" s="24">
        <f>K51+L51</f>
        <v>3008.37</v>
      </c>
      <c r="N51" s="24"/>
      <c r="O51" s="24">
        <f>M51</f>
        <v>3008.37</v>
      </c>
      <c r="P51" s="25"/>
      <c r="R51" s="27"/>
      <c r="S51" s="1"/>
    </row>
    <row r="52" ht="19.55" customHeight="1" spans="1:19">
      <c r="A52" s="7">
        <v>48</v>
      </c>
      <c r="B52" s="7"/>
      <c r="C52" s="18" t="s">
        <v>177</v>
      </c>
      <c r="D52" s="18" t="s">
        <v>177</v>
      </c>
      <c r="E52" s="11" t="s">
        <v>175</v>
      </c>
      <c r="F52" s="9" t="s">
        <v>22</v>
      </c>
      <c r="G52" s="16">
        <v>95</v>
      </c>
      <c r="H52" s="7">
        <v>200</v>
      </c>
      <c r="I52" s="7" t="s">
        <v>178</v>
      </c>
      <c r="J52" s="7">
        <v>12</v>
      </c>
      <c r="K52" s="7">
        <f>J52*H52</f>
        <v>2400</v>
      </c>
      <c r="L52" s="7">
        <f>0.5*200+8.37</f>
        <v>108.37</v>
      </c>
      <c r="M52" s="24">
        <f>K52+L52</f>
        <v>2508.37</v>
      </c>
      <c r="N52" s="24"/>
      <c r="O52" s="24">
        <f>M52</f>
        <v>2508.37</v>
      </c>
      <c r="P52" s="25"/>
      <c r="R52" s="27"/>
      <c r="S52" s="1"/>
    </row>
    <row r="53" ht="19.55" customHeight="1" spans="1:19">
      <c r="A53" s="7">
        <v>49</v>
      </c>
      <c r="B53" s="7"/>
      <c r="C53" s="18" t="s">
        <v>179</v>
      </c>
      <c r="D53" s="18" t="s">
        <v>179</v>
      </c>
      <c r="E53" s="11" t="s">
        <v>180</v>
      </c>
      <c r="F53" s="9" t="s">
        <v>22</v>
      </c>
      <c r="G53" s="16">
        <v>94</v>
      </c>
      <c r="H53" s="7">
        <v>200</v>
      </c>
      <c r="I53" s="7" t="s">
        <v>181</v>
      </c>
      <c r="J53" s="7">
        <v>12</v>
      </c>
      <c r="K53" s="7">
        <f>J53*H53</f>
        <v>2400</v>
      </c>
      <c r="L53" s="7">
        <f>3.5*200</f>
        <v>700</v>
      </c>
      <c r="M53" s="24">
        <f>K53+L53</f>
        <v>3100</v>
      </c>
      <c r="N53" s="24"/>
      <c r="O53" s="24">
        <f>M53</f>
        <v>3100</v>
      </c>
      <c r="P53" s="25"/>
      <c r="R53" s="27"/>
      <c r="S53" s="1"/>
    </row>
    <row r="54" ht="19.55" customHeight="1" spans="1:19">
      <c r="A54" s="7">
        <v>50</v>
      </c>
      <c r="B54" s="7"/>
      <c r="C54" s="18" t="s">
        <v>182</v>
      </c>
      <c r="D54" s="18" t="s">
        <v>182</v>
      </c>
      <c r="E54" s="11" t="s">
        <v>175</v>
      </c>
      <c r="F54" s="9" t="s">
        <v>22</v>
      </c>
      <c r="G54" s="17">
        <v>93</v>
      </c>
      <c r="H54" s="7">
        <v>200</v>
      </c>
      <c r="I54" s="7" t="s">
        <v>183</v>
      </c>
      <c r="J54" s="7">
        <v>12</v>
      </c>
      <c r="K54" s="7">
        <f>J54*H54</f>
        <v>2400</v>
      </c>
      <c r="L54" s="7">
        <f>3*200+8.37</f>
        <v>608.37</v>
      </c>
      <c r="M54" s="24">
        <f>K54+L54</f>
        <v>3008.37</v>
      </c>
      <c r="N54" s="24"/>
      <c r="O54" s="24">
        <f>M54</f>
        <v>3008.37</v>
      </c>
      <c r="P54" s="25"/>
      <c r="R54" s="27"/>
      <c r="S54" s="1"/>
    </row>
    <row r="55" ht="19.55" customHeight="1" spans="1:19">
      <c r="A55" s="7">
        <v>51</v>
      </c>
      <c r="B55" s="7"/>
      <c r="C55" s="18" t="s">
        <v>184</v>
      </c>
      <c r="D55" s="18" t="s">
        <v>184</v>
      </c>
      <c r="E55" s="11" t="s">
        <v>185</v>
      </c>
      <c r="F55" s="9" t="s">
        <v>22</v>
      </c>
      <c r="G55" s="16">
        <v>94</v>
      </c>
      <c r="H55" s="7">
        <v>200</v>
      </c>
      <c r="I55" s="7" t="s">
        <v>186</v>
      </c>
      <c r="J55" s="7">
        <v>12</v>
      </c>
      <c r="K55" s="7">
        <f>J55*H55</f>
        <v>2400</v>
      </c>
      <c r="L55" s="7">
        <f>1*200+8.37</f>
        <v>208.37</v>
      </c>
      <c r="M55" s="24">
        <f>K55+L55</f>
        <v>2608.37</v>
      </c>
      <c r="N55" s="24"/>
      <c r="O55" s="24">
        <f>M55</f>
        <v>2608.37</v>
      </c>
      <c r="P55" s="25"/>
      <c r="R55" s="27"/>
      <c r="S55" s="1"/>
    </row>
    <row r="56" ht="19.55" customHeight="1" spans="1:19">
      <c r="A56" s="7">
        <v>52</v>
      </c>
      <c r="B56" s="7"/>
      <c r="C56" s="18" t="s">
        <v>187</v>
      </c>
      <c r="D56" s="18" t="s">
        <v>187</v>
      </c>
      <c r="E56" s="11" t="s">
        <v>185</v>
      </c>
      <c r="F56" s="9" t="s">
        <v>22</v>
      </c>
      <c r="G56" s="17">
        <v>94</v>
      </c>
      <c r="H56" s="7">
        <v>200</v>
      </c>
      <c r="I56" s="7" t="s">
        <v>188</v>
      </c>
      <c r="J56" s="7">
        <v>12</v>
      </c>
      <c r="K56" s="7">
        <f>J56*H56</f>
        <v>2400</v>
      </c>
      <c r="L56" s="7">
        <f>1*200+8.37</f>
        <v>208.37</v>
      </c>
      <c r="M56" s="24">
        <f>K56+L56</f>
        <v>2608.37</v>
      </c>
      <c r="N56" s="24"/>
      <c r="O56" s="24">
        <f>M56</f>
        <v>2608.37</v>
      </c>
      <c r="P56" s="25"/>
      <c r="R56" s="27"/>
      <c r="S56" s="1"/>
    </row>
    <row r="57" ht="19.55" customHeight="1" spans="1:19">
      <c r="A57" s="7">
        <v>53</v>
      </c>
      <c r="B57" s="7"/>
      <c r="C57" s="18" t="s">
        <v>189</v>
      </c>
      <c r="D57" s="18" t="s">
        <v>189</v>
      </c>
      <c r="E57" s="14" t="s">
        <v>190</v>
      </c>
      <c r="F57" s="9" t="s">
        <v>22</v>
      </c>
      <c r="G57" s="16">
        <v>94</v>
      </c>
      <c r="H57" s="7">
        <v>200</v>
      </c>
      <c r="I57" s="7" t="s">
        <v>191</v>
      </c>
      <c r="J57" s="7">
        <v>12</v>
      </c>
      <c r="K57" s="7">
        <f>J57*H57</f>
        <v>2400</v>
      </c>
      <c r="L57" s="7">
        <f>0.5*200+8.37</f>
        <v>108.37</v>
      </c>
      <c r="M57" s="24">
        <f>K57+L57</f>
        <v>2508.37</v>
      </c>
      <c r="N57" s="24"/>
      <c r="O57" s="24">
        <f>M57</f>
        <v>2508.37</v>
      </c>
      <c r="P57" s="25"/>
      <c r="R57" s="27"/>
      <c r="S57" s="1"/>
    </row>
    <row r="58" ht="19.55" customHeight="1" spans="1:19">
      <c r="A58" s="7">
        <v>54</v>
      </c>
      <c r="B58" s="7"/>
      <c r="C58" s="18" t="s">
        <v>192</v>
      </c>
      <c r="D58" s="18" t="s">
        <v>192</v>
      </c>
      <c r="E58" s="14" t="s">
        <v>193</v>
      </c>
      <c r="F58" s="9" t="s">
        <v>22</v>
      </c>
      <c r="G58" s="16">
        <v>95</v>
      </c>
      <c r="H58" s="7">
        <v>200</v>
      </c>
      <c r="I58" s="7" t="s">
        <v>194</v>
      </c>
      <c r="J58" s="7">
        <v>12</v>
      </c>
      <c r="K58" s="7">
        <f>J58*H58</f>
        <v>2400</v>
      </c>
      <c r="L58" s="7">
        <f>4.5*200</f>
        <v>900</v>
      </c>
      <c r="M58" s="24">
        <f>K58+L58</f>
        <v>3300</v>
      </c>
      <c r="N58" s="24"/>
      <c r="O58" s="24">
        <f>M58</f>
        <v>3300</v>
      </c>
      <c r="P58" s="25"/>
      <c r="R58" s="27"/>
      <c r="S58" s="1"/>
    </row>
    <row r="59" ht="19.55" customHeight="1" spans="1:19">
      <c r="A59" s="7">
        <v>55</v>
      </c>
      <c r="B59" s="7"/>
      <c r="C59" s="18" t="s">
        <v>195</v>
      </c>
      <c r="D59" s="18" t="s">
        <v>195</v>
      </c>
      <c r="E59" s="14" t="s">
        <v>196</v>
      </c>
      <c r="F59" s="9" t="s">
        <v>22</v>
      </c>
      <c r="G59" s="16">
        <v>95</v>
      </c>
      <c r="H59" s="7">
        <v>200</v>
      </c>
      <c r="I59" s="7" t="s">
        <v>197</v>
      </c>
      <c r="J59" s="7">
        <v>12</v>
      </c>
      <c r="K59" s="7">
        <f>J59*H59</f>
        <v>2400</v>
      </c>
      <c r="L59" s="7">
        <f>1.5*200+8.37</f>
        <v>308.37</v>
      </c>
      <c r="M59" s="24">
        <f>K59+L59</f>
        <v>2708.37</v>
      </c>
      <c r="N59" s="24"/>
      <c r="O59" s="24">
        <f>M59</f>
        <v>2708.37</v>
      </c>
      <c r="P59" s="25"/>
      <c r="R59" s="27"/>
      <c r="S59" s="1"/>
    </row>
    <row r="60" ht="19.55" customHeight="1" spans="1:19">
      <c r="A60" s="7">
        <v>56</v>
      </c>
      <c r="B60" s="7"/>
      <c r="C60" s="18" t="s">
        <v>198</v>
      </c>
      <c r="D60" s="18" t="s">
        <v>198</v>
      </c>
      <c r="E60" s="14" t="s">
        <v>193</v>
      </c>
      <c r="F60" s="9" t="s">
        <v>22</v>
      </c>
      <c r="G60" s="16">
        <v>96</v>
      </c>
      <c r="H60" s="7">
        <v>200</v>
      </c>
      <c r="I60" s="7" t="s">
        <v>199</v>
      </c>
      <c r="J60" s="7">
        <v>12</v>
      </c>
      <c r="K60" s="7">
        <f>J60*H60</f>
        <v>2400</v>
      </c>
      <c r="L60" s="7">
        <f>1.5*200+8.37</f>
        <v>308.37</v>
      </c>
      <c r="M60" s="24">
        <f>K60+L60</f>
        <v>2708.37</v>
      </c>
      <c r="N60" s="24"/>
      <c r="O60" s="24">
        <f>M60</f>
        <v>2708.37</v>
      </c>
      <c r="P60" s="25"/>
      <c r="R60" s="27"/>
      <c r="S60" s="1"/>
    </row>
    <row r="61" ht="19.55" customHeight="1" spans="1:19">
      <c r="A61" s="7">
        <v>57</v>
      </c>
      <c r="B61" s="7" t="s">
        <v>200</v>
      </c>
      <c r="C61" s="15" t="s">
        <v>201</v>
      </c>
      <c r="D61" s="15" t="s">
        <v>201</v>
      </c>
      <c r="E61" s="15" t="s">
        <v>202</v>
      </c>
      <c r="F61" s="7" t="s">
        <v>203</v>
      </c>
      <c r="G61" s="7">
        <v>96</v>
      </c>
      <c r="H61" s="7">
        <v>175</v>
      </c>
      <c r="I61" s="26" t="s">
        <v>204</v>
      </c>
      <c r="J61" s="7">
        <v>9</v>
      </c>
      <c r="K61" s="7">
        <f t="shared" ref="K61:K65" si="8">H61*J61</f>
        <v>1575</v>
      </c>
      <c r="L61" s="7">
        <v>57</v>
      </c>
      <c r="M61" s="24">
        <f>K61+L61</f>
        <v>1632</v>
      </c>
      <c r="N61" s="24"/>
      <c r="O61" s="24">
        <f t="shared" ref="O61:O65" si="9">M61+N61</f>
        <v>1632</v>
      </c>
      <c r="P61" s="25"/>
      <c r="R61" s="27"/>
      <c r="S61" s="1"/>
    </row>
    <row r="62" ht="19.55" customHeight="1" spans="1:19">
      <c r="A62" s="7">
        <v>58</v>
      </c>
      <c r="B62" s="7"/>
      <c r="C62" s="19" t="s">
        <v>205</v>
      </c>
      <c r="D62" s="15" t="s">
        <v>206</v>
      </c>
      <c r="E62" s="15" t="s">
        <v>202</v>
      </c>
      <c r="F62" s="20" t="s">
        <v>52</v>
      </c>
      <c r="G62" s="7">
        <v>95</v>
      </c>
      <c r="H62" s="7">
        <v>175</v>
      </c>
      <c r="I62" s="26" t="s">
        <v>207</v>
      </c>
      <c r="J62" s="7">
        <v>18</v>
      </c>
      <c r="K62" s="7">
        <f>H62*J62</f>
        <v>3150</v>
      </c>
      <c r="L62" s="7">
        <v>175</v>
      </c>
      <c r="M62" s="24">
        <f>K62+L62</f>
        <v>3325</v>
      </c>
      <c r="N62" s="24">
        <v>350</v>
      </c>
      <c r="O62" s="24">
        <f>M62+N62</f>
        <v>3675</v>
      </c>
      <c r="P62" s="15"/>
      <c r="R62" s="27"/>
      <c r="S62" s="1"/>
    </row>
    <row r="63" ht="19.55" customHeight="1" spans="1:19">
      <c r="A63" s="7">
        <v>59</v>
      </c>
      <c r="B63" s="7"/>
      <c r="C63" s="15" t="s">
        <v>208</v>
      </c>
      <c r="D63" s="15" t="s">
        <v>209</v>
      </c>
      <c r="E63" s="15" t="s">
        <v>202</v>
      </c>
      <c r="F63" s="7" t="s">
        <v>47</v>
      </c>
      <c r="G63" s="7">
        <v>96</v>
      </c>
      <c r="H63" s="7">
        <v>175</v>
      </c>
      <c r="I63" s="26" t="s">
        <v>210</v>
      </c>
      <c r="J63" s="7">
        <v>8</v>
      </c>
      <c r="K63" s="7">
        <f>H63*J63</f>
        <v>1400</v>
      </c>
      <c r="L63" s="7">
        <v>175</v>
      </c>
      <c r="M63" s="24">
        <f>K63+L63</f>
        <v>1575</v>
      </c>
      <c r="N63" s="24"/>
      <c r="O63" s="24">
        <f>M63+N63</f>
        <v>1575</v>
      </c>
      <c r="P63" s="15"/>
      <c r="R63" s="27"/>
      <c r="S63" s="1"/>
    </row>
    <row r="64" ht="19.55" customHeight="1" spans="1:19">
      <c r="A64" s="7">
        <v>60</v>
      </c>
      <c r="B64" s="7"/>
      <c r="C64" s="15" t="s">
        <v>211</v>
      </c>
      <c r="D64" s="15" t="s">
        <v>212</v>
      </c>
      <c r="E64" s="15" t="s">
        <v>202</v>
      </c>
      <c r="F64" s="7" t="s">
        <v>47</v>
      </c>
      <c r="G64" s="7">
        <v>94</v>
      </c>
      <c r="H64" s="7">
        <v>175</v>
      </c>
      <c r="I64" s="26" t="s">
        <v>213</v>
      </c>
      <c r="J64" s="7">
        <v>10</v>
      </c>
      <c r="K64" s="7">
        <f>H64*J64</f>
        <v>1750</v>
      </c>
      <c r="L64" s="7">
        <v>175</v>
      </c>
      <c r="M64" s="24">
        <f>K64+L64</f>
        <v>1925</v>
      </c>
      <c r="N64" s="24">
        <v>350</v>
      </c>
      <c r="O64" s="24">
        <f>M64+N64</f>
        <v>2275</v>
      </c>
      <c r="P64" s="15"/>
      <c r="R64" s="27"/>
      <c r="S64" s="1"/>
    </row>
    <row r="65" ht="19.55" customHeight="1" spans="1:19">
      <c r="A65" s="7">
        <v>61</v>
      </c>
      <c r="B65" s="7"/>
      <c r="C65" s="15" t="s">
        <v>214</v>
      </c>
      <c r="D65" s="15" t="s">
        <v>214</v>
      </c>
      <c r="E65" s="15" t="s">
        <v>215</v>
      </c>
      <c r="F65" s="20" t="s">
        <v>203</v>
      </c>
      <c r="G65" s="7">
        <v>94</v>
      </c>
      <c r="H65" s="7">
        <v>175</v>
      </c>
      <c r="I65" s="26" t="s">
        <v>216</v>
      </c>
      <c r="J65" s="7">
        <v>10</v>
      </c>
      <c r="K65" s="7">
        <f>H65*J65</f>
        <v>1750</v>
      </c>
      <c r="L65" s="7">
        <v>175</v>
      </c>
      <c r="M65" s="24">
        <f>K65+L65</f>
        <v>1925</v>
      </c>
      <c r="N65" s="24">
        <v>350</v>
      </c>
      <c r="O65" s="24">
        <f>M65+N65</f>
        <v>2275</v>
      </c>
      <c r="P65" s="25"/>
      <c r="R65" s="27"/>
      <c r="S65" s="1"/>
    </row>
    <row r="66" ht="19.55" customHeight="1" spans="1:19">
      <c r="A66" s="7">
        <v>62</v>
      </c>
      <c r="B66" s="7" t="s">
        <v>217</v>
      </c>
      <c r="C66" s="7" t="s">
        <v>218</v>
      </c>
      <c r="D66" s="28" t="s">
        <v>219</v>
      </c>
      <c r="E66" s="19" t="s">
        <v>220</v>
      </c>
      <c r="F66" s="28" t="s">
        <v>47</v>
      </c>
      <c r="G66" s="10" t="s">
        <v>221</v>
      </c>
      <c r="H66" s="7">
        <v>100</v>
      </c>
      <c r="I66" s="19" t="s">
        <v>220</v>
      </c>
      <c r="J66" s="7">
        <v>15</v>
      </c>
      <c r="K66" s="7">
        <f t="shared" ref="K66:K77" si="10">J66*100</f>
        <v>1500</v>
      </c>
      <c r="L66" s="7">
        <v>100</v>
      </c>
      <c r="M66" s="24">
        <f t="shared" ref="M66:M77" si="11">L66+K66</f>
        <v>1600</v>
      </c>
      <c r="N66" s="24">
        <v>150</v>
      </c>
      <c r="O66" s="24">
        <f t="shared" ref="O66:O77" si="12">N66+M66</f>
        <v>1750</v>
      </c>
      <c r="P66" s="15"/>
      <c r="R66" s="27"/>
      <c r="S66" s="1"/>
    </row>
    <row r="67" ht="19.55" customHeight="1" spans="1:19">
      <c r="A67" s="7">
        <v>63</v>
      </c>
      <c r="B67" s="7"/>
      <c r="C67" s="18" t="s">
        <v>222</v>
      </c>
      <c r="D67" s="28" t="s">
        <v>222</v>
      </c>
      <c r="E67" s="19" t="s">
        <v>223</v>
      </c>
      <c r="F67" s="28" t="s">
        <v>22</v>
      </c>
      <c r="G67" s="10" t="s">
        <v>221</v>
      </c>
      <c r="H67" s="7">
        <v>100</v>
      </c>
      <c r="I67" s="19" t="s">
        <v>223</v>
      </c>
      <c r="J67" s="7">
        <v>15</v>
      </c>
      <c r="K67" s="7">
        <f>J67*100</f>
        <v>1500</v>
      </c>
      <c r="L67" s="7">
        <v>100</v>
      </c>
      <c r="M67" s="24">
        <f>L67+K67</f>
        <v>1600</v>
      </c>
      <c r="N67" s="24">
        <v>180</v>
      </c>
      <c r="O67" s="24">
        <f>N67+M67</f>
        <v>1780</v>
      </c>
      <c r="P67" s="25"/>
      <c r="R67" s="27"/>
      <c r="S67" s="1"/>
    </row>
    <row r="68" ht="19.55" customHeight="1" spans="1:19">
      <c r="A68" s="7">
        <v>64</v>
      </c>
      <c r="B68" s="7"/>
      <c r="C68" s="29" t="s">
        <v>224</v>
      </c>
      <c r="D68" s="28" t="s">
        <v>225</v>
      </c>
      <c r="E68" s="19" t="s">
        <v>226</v>
      </c>
      <c r="F68" s="30" t="s">
        <v>227</v>
      </c>
      <c r="G68" s="10" t="s">
        <v>221</v>
      </c>
      <c r="H68" s="7">
        <v>100</v>
      </c>
      <c r="I68" s="19" t="s">
        <v>226</v>
      </c>
      <c r="J68" s="7">
        <v>15</v>
      </c>
      <c r="K68" s="7">
        <f>J68*100</f>
        <v>1500</v>
      </c>
      <c r="L68" s="7">
        <v>100</v>
      </c>
      <c r="M68" s="24">
        <f>L68+K68</f>
        <v>1600</v>
      </c>
      <c r="N68" s="24">
        <v>60</v>
      </c>
      <c r="O68" s="24">
        <f>N68+M68</f>
        <v>1660</v>
      </c>
      <c r="P68" s="25"/>
      <c r="R68" s="27"/>
      <c r="S68" s="1"/>
    </row>
    <row r="69" ht="19.55" customHeight="1" spans="1:19">
      <c r="A69" s="7">
        <v>65</v>
      </c>
      <c r="B69" s="7"/>
      <c r="C69" s="18" t="s">
        <v>228</v>
      </c>
      <c r="D69" s="28" t="s">
        <v>228</v>
      </c>
      <c r="E69" s="19" t="s">
        <v>229</v>
      </c>
      <c r="F69" s="28" t="s">
        <v>22</v>
      </c>
      <c r="G69" s="10" t="s">
        <v>221</v>
      </c>
      <c r="H69" s="7">
        <v>100</v>
      </c>
      <c r="I69" s="19" t="s">
        <v>229</v>
      </c>
      <c r="J69" s="7">
        <v>15</v>
      </c>
      <c r="K69" s="7">
        <f>J69*100</f>
        <v>1500</v>
      </c>
      <c r="L69" s="7">
        <v>100</v>
      </c>
      <c r="M69" s="24">
        <f>L69+K69</f>
        <v>1600</v>
      </c>
      <c r="N69" s="24">
        <v>60</v>
      </c>
      <c r="O69" s="24">
        <f>N69+M69</f>
        <v>1660</v>
      </c>
      <c r="P69" s="25"/>
      <c r="R69" s="27"/>
      <c r="S69" s="1"/>
    </row>
    <row r="70" ht="19.55" customHeight="1" spans="1:19">
      <c r="A70" s="7">
        <v>66</v>
      </c>
      <c r="B70" s="7"/>
      <c r="C70" s="18" t="s">
        <v>230</v>
      </c>
      <c r="D70" s="28" t="s">
        <v>230</v>
      </c>
      <c r="E70" s="19" t="s">
        <v>231</v>
      </c>
      <c r="F70" s="28" t="s">
        <v>22</v>
      </c>
      <c r="G70" s="10" t="s">
        <v>221</v>
      </c>
      <c r="H70" s="7">
        <v>100</v>
      </c>
      <c r="I70" s="19" t="s">
        <v>231</v>
      </c>
      <c r="J70" s="7">
        <v>14</v>
      </c>
      <c r="K70" s="7">
        <f>J70*100</f>
        <v>1400</v>
      </c>
      <c r="L70" s="7">
        <v>100</v>
      </c>
      <c r="M70" s="24">
        <f>L70+K70</f>
        <v>1500</v>
      </c>
      <c r="N70" s="24">
        <v>60</v>
      </c>
      <c r="O70" s="24">
        <f>N70+M70</f>
        <v>1560</v>
      </c>
      <c r="P70" s="25"/>
      <c r="R70" s="27"/>
      <c r="S70" s="1"/>
    </row>
    <row r="71" ht="19.55" customHeight="1" spans="1:19">
      <c r="A71" s="7">
        <v>67</v>
      </c>
      <c r="B71" s="7"/>
      <c r="C71" s="18" t="s">
        <v>232</v>
      </c>
      <c r="D71" s="28" t="s">
        <v>232</v>
      </c>
      <c r="E71" s="19" t="s">
        <v>233</v>
      </c>
      <c r="F71" s="28" t="s">
        <v>22</v>
      </c>
      <c r="G71" s="10" t="s">
        <v>221</v>
      </c>
      <c r="H71" s="7">
        <v>100</v>
      </c>
      <c r="I71" s="19" t="s">
        <v>233</v>
      </c>
      <c r="J71" s="7">
        <v>15</v>
      </c>
      <c r="K71" s="7">
        <f>J71*100</f>
        <v>1500</v>
      </c>
      <c r="L71" s="7">
        <v>100</v>
      </c>
      <c r="M71" s="24">
        <f>L71+K71</f>
        <v>1600</v>
      </c>
      <c r="N71" s="24">
        <v>155</v>
      </c>
      <c r="O71" s="24">
        <f>N71+M71</f>
        <v>1755</v>
      </c>
      <c r="P71" s="25"/>
      <c r="R71" s="27"/>
      <c r="S71" s="1"/>
    </row>
    <row r="72" ht="19.55" customHeight="1" spans="1:19">
      <c r="A72" s="7">
        <v>68</v>
      </c>
      <c r="B72" s="7"/>
      <c r="C72" s="28" t="s">
        <v>234</v>
      </c>
      <c r="D72" s="28" t="s">
        <v>234</v>
      </c>
      <c r="E72" s="19" t="s">
        <v>235</v>
      </c>
      <c r="F72" s="28" t="s">
        <v>22</v>
      </c>
      <c r="G72" s="10" t="s">
        <v>221</v>
      </c>
      <c r="H72" s="7">
        <v>100</v>
      </c>
      <c r="I72" s="19" t="s">
        <v>236</v>
      </c>
      <c r="J72" s="7">
        <v>14</v>
      </c>
      <c r="K72" s="7">
        <f>J72*100</f>
        <v>1400</v>
      </c>
      <c r="L72" s="7">
        <v>100</v>
      </c>
      <c r="M72" s="24">
        <f>L72+K72</f>
        <v>1500</v>
      </c>
      <c r="N72" s="24">
        <v>60</v>
      </c>
      <c r="O72" s="24">
        <f>N72+M72</f>
        <v>1560</v>
      </c>
      <c r="P72" s="25"/>
      <c r="R72" s="27"/>
      <c r="S72" s="1"/>
    </row>
    <row r="73" ht="19.55" customHeight="1" spans="1:19">
      <c r="A73" s="7">
        <v>69</v>
      </c>
      <c r="B73" s="7"/>
      <c r="C73" s="28" t="s">
        <v>237</v>
      </c>
      <c r="D73" s="28" t="s">
        <v>237</v>
      </c>
      <c r="E73" s="19" t="s">
        <v>235</v>
      </c>
      <c r="F73" s="28" t="s">
        <v>22</v>
      </c>
      <c r="G73" s="10" t="s">
        <v>221</v>
      </c>
      <c r="H73" s="7">
        <v>100</v>
      </c>
      <c r="I73" s="19" t="s">
        <v>235</v>
      </c>
      <c r="J73" s="7">
        <v>15</v>
      </c>
      <c r="K73" s="7">
        <f>J73*100</f>
        <v>1500</v>
      </c>
      <c r="L73" s="7">
        <v>100</v>
      </c>
      <c r="M73" s="24">
        <f>L73+K73</f>
        <v>1600</v>
      </c>
      <c r="N73" s="24">
        <v>89</v>
      </c>
      <c r="O73" s="24">
        <f>N73+M73</f>
        <v>1689</v>
      </c>
      <c r="P73" s="25"/>
      <c r="R73" s="27"/>
      <c r="S73" s="1"/>
    </row>
    <row r="74" ht="19.55" customHeight="1" spans="1:19">
      <c r="A74" s="7">
        <v>70</v>
      </c>
      <c r="B74" s="7"/>
      <c r="C74" s="18" t="s">
        <v>238</v>
      </c>
      <c r="D74" s="28" t="s">
        <v>238</v>
      </c>
      <c r="E74" s="19" t="s">
        <v>239</v>
      </c>
      <c r="F74" s="28" t="s">
        <v>22</v>
      </c>
      <c r="G74" s="10" t="s">
        <v>221</v>
      </c>
      <c r="H74" s="7">
        <v>100</v>
      </c>
      <c r="I74" s="19" t="s">
        <v>239</v>
      </c>
      <c r="J74" s="7">
        <v>15</v>
      </c>
      <c r="K74" s="7">
        <f>J74*100</f>
        <v>1500</v>
      </c>
      <c r="L74" s="7">
        <v>100</v>
      </c>
      <c r="M74" s="24">
        <f>L74+K74</f>
        <v>1600</v>
      </c>
      <c r="N74" s="24">
        <v>60</v>
      </c>
      <c r="O74" s="24">
        <f>N74+M74</f>
        <v>1660</v>
      </c>
      <c r="P74" s="25"/>
      <c r="R74" s="27"/>
      <c r="S74" s="1"/>
    </row>
    <row r="75" ht="19.55" customHeight="1" spans="1:19">
      <c r="A75" s="7">
        <v>71</v>
      </c>
      <c r="B75" s="7"/>
      <c r="C75" s="18" t="s">
        <v>240</v>
      </c>
      <c r="D75" s="28" t="s">
        <v>240</v>
      </c>
      <c r="E75" s="19" t="s">
        <v>241</v>
      </c>
      <c r="F75" s="28" t="s">
        <v>22</v>
      </c>
      <c r="G75" s="10" t="s">
        <v>221</v>
      </c>
      <c r="H75" s="7">
        <v>100</v>
      </c>
      <c r="I75" s="19" t="s">
        <v>241</v>
      </c>
      <c r="J75" s="7">
        <v>15</v>
      </c>
      <c r="K75" s="7">
        <f>J75*100</f>
        <v>1500</v>
      </c>
      <c r="L75" s="7">
        <v>100</v>
      </c>
      <c r="M75" s="24">
        <f>L75+K75</f>
        <v>1600</v>
      </c>
      <c r="N75" s="24">
        <v>60</v>
      </c>
      <c r="O75" s="24">
        <f>N75+M75</f>
        <v>1660</v>
      </c>
      <c r="P75" s="25"/>
      <c r="R75" s="27"/>
      <c r="S75" s="1"/>
    </row>
    <row r="76" ht="19.55" customHeight="1" spans="1:19">
      <c r="A76" s="7">
        <v>72</v>
      </c>
      <c r="B76" s="7"/>
      <c r="C76" s="18" t="s">
        <v>242</v>
      </c>
      <c r="D76" s="28" t="s">
        <v>242</v>
      </c>
      <c r="E76" s="19" t="s">
        <v>243</v>
      </c>
      <c r="F76" s="28" t="s">
        <v>22</v>
      </c>
      <c r="G76" s="10" t="s">
        <v>221</v>
      </c>
      <c r="H76" s="7">
        <v>100</v>
      </c>
      <c r="I76" s="19" t="s">
        <v>243</v>
      </c>
      <c r="J76" s="7">
        <v>15</v>
      </c>
      <c r="K76" s="7">
        <f>J76*100</f>
        <v>1500</v>
      </c>
      <c r="L76" s="7">
        <v>100</v>
      </c>
      <c r="M76" s="24">
        <f>L76+K76</f>
        <v>1600</v>
      </c>
      <c r="N76" s="24">
        <v>60</v>
      </c>
      <c r="O76" s="24">
        <f>N76+M76</f>
        <v>1660</v>
      </c>
      <c r="P76" s="25"/>
      <c r="R76" s="27"/>
      <c r="S76" s="1"/>
    </row>
    <row r="77" ht="19.55" customHeight="1" spans="1:19">
      <c r="A77" s="7">
        <v>73</v>
      </c>
      <c r="B77" s="7"/>
      <c r="C77" s="18" t="s">
        <v>244</v>
      </c>
      <c r="D77" s="28" t="s">
        <v>245</v>
      </c>
      <c r="E77" s="19" t="s">
        <v>246</v>
      </c>
      <c r="F77" s="28" t="s">
        <v>155</v>
      </c>
      <c r="G77" s="10" t="s">
        <v>221</v>
      </c>
      <c r="H77" s="7">
        <v>100</v>
      </c>
      <c r="I77" s="19" t="s">
        <v>246</v>
      </c>
      <c r="J77" s="7">
        <v>15</v>
      </c>
      <c r="K77" s="7">
        <f>J77*100</f>
        <v>1500</v>
      </c>
      <c r="L77" s="7">
        <v>100</v>
      </c>
      <c r="M77" s="24">
        <f>L77+K77</f>
        <v>1600</v>
      </c>
      <c r="N77" s="24">
        <v>60</v>
      </c>
      <c r="O77" s="24">
        <f>N77+M77</f>
        <v>1660</v>
      </c>
      <c r="P77" s="15"/>
      <c r="R77" s="27"/>
      <c r="S77" s="1"/>
    </row>
    <row r="78" ht="19.55" customHeight="1" spans="1:19">
      <c r="A78" s="7">
        <v>74</v>
      </c>
      <c r="B78" s="7" t="s">
        <v>247</v>
      </c>
      <c r="C78" s="18" t="s">
        <v>248</v>
      </c>
      <c r="D78" s="18" t="s">
        <v>248</v>
      </c>
      <c r="E78" s="19" t="s">
        <v>249</v>
      </c>
      <c r="F78" s="8" t="s">
        <v>22</v>
      </c>
      <c r="G78" s="19" t="s">
        <v>23</v>
      </c>
      <c r="H78" s="19">
        <v>180</v>
      </c>
      <c r="I78" s="15" t="s">
        <v>250</v>
      </c>
      <c r="J78" s="19">
        <v>26</v>
      </c>
      <c r="K78" s="19">
        <f t="shared" ref="K78:K89" si="13">J78*H78</f>
        <v>4680</v>
      </c>
      <c r="L78" s="19">
        <v>180</v>
      </c>
      <c r="M78" s="37">
        <f t="shared" ref="M78:M89" si="14">K78+L78</f>
        <v>4860</v>
      </c>
      <c r="N78" s="37">
        <v>180</v>
      </c>
      <c r="O78" s="37">
        <f t="shared" ref="O78:O89" si="15">M78+N78</f>
        <v>5040</v>
      </c>
      <c r="P78" s="25"/>
      <c r="R78" s="27"/>
      <c r="S78" s="1"/>
    </row>
    <row r="79" ht="19.55" customHeight="1" spans="1:19">
      <c r="A79" s="7">
        <v>75</v>
      </c>
      <c r="B79" s="7"/>
      <c r="C79" s="18" t="s">
        <v>251</v>
      </c>
      <c r="D79" s="18" t="s">
        <v>251</v>
      </c>
      <c r="E79" s="19" t="s">
        <v>252</v>
      </c>
      <c r="F79" s="8" t="s">
        <v>22</v>
      </c>
      <c r="G79" s="19" t="s">
        <v>23</v>
      </c>
      <c r="H79" s="19">
        <v>180</v>
      </c>
      <c r="I79" s="15" t="s">
        <v>250</v>
      </c>
      <c r="J79" s="19">
        <v>26</v>
      </c>
      <c r="K79" s="19">
        <f>J79*H79</f>
        <v>4680</v>
      </c>
      <c r="L79" s="19">
        <v>180</v>
      </c>
      <c r="M79" s="37">
        <f>K79+L79</f>
        <v>4860</v>
      </c>
      <c r="N79" s="37">
        <v>180</v>
      </c>
      <c r="O79" s="37">
        <f>M79+N79</f>
        <v>5040</v>
      </c>
      <c r="P79" s="25"/>
      <c r="R79" s="27"/>
      <c r="S79" s="1"/>
    </row>
    <row r="80" ht="19.55" customHeight="1" spans="1:19">
      <c r="A80" s="7">
        <v>76</v>
      </c>
      <c r="B80" s="7"/>
      <c r="C80" s="18" t="s">
        <v>253</v>
      </c>
      <c r="D80" s="18" t="s">
        <v>253</v>
      </c>
      <c r="E80" s="19" t="s">
        <v>254</v>
      </c>
      <c r="F80" s="8" t="s">
        <v>22</v>
      </c>
      <c r="G80" s="19" t="s">
        <v>36</v>
      </c>
      <c r="H80" s="19">
        <v>180</v>
      </c>
      <c r="I80" s="15" t="s">
        <v>255</v>
      </c>
      <c r="J80" s="19">
        <v>27</v>
      </c>
      <c r="K80" s="19">
        <f>J80*H80</f>
        <v>4860</v>
      </c>
      <c r="L80" s="19">
        <v>180</v>
      </c>
      <c r="M80" s="37">
        <f>K80+L80</f>
        <v>5040</v>
      </c>
      <c r="N80" s="37">
        <v>180</v>
      </c>
      <c r="O80" s="37">
        <f>M80+N80</f>
        <v>5220</v>
      </c>
      <c r="P80" s="25"/>
      <c r="R80" s="27"/>
      <c r="S80" s="1"/>
    </row>
    <row r="81" ht="19.55" customHeight="1" spans="1:19">
      <c r="A81" s="7">
        <v>77</v>
      </c>
      <c r="B81" s="7"/>
      <c r="C81" s="18" t="s">
        <v>256</v>
      </c>
      <c r="D81" s="18" t="s">
        <v>256</v>
      </c>
      <c r="E81" s="19" t="s">
        <v>257</v>
      </c>
      <c r="F81" s="8" t="s">
        <v>22</v>
      </c>
      <c r="G81" s="19" t="s">
        <v>36</v>
      </c>
      <c r="H81" s="19">
        <v>180</v>
      </c>
      <c r="I81" s="15" t="s">
        <v>258</v>
      </c>
      <c r="J81" s="19">
        <v>17.5</v>
      </c>
      <c r="K81" s="19">
        <f>J81*H81</f>
        <v>3150</v>
      </c>
      <c r="L81" s="19">
        <v>180</v>
      </c>
      <c r="M81" s="37">
        <f>K81+L81</f>
        <v>3330</v>
      </c>
      <c r="N81" s="37">
        <v>720</v>
      </c>
      <c r="O81" s="37">
        <f>M81+N81</f>
        <v>4050</v>
      </c>
      <c r="P81" s="25"/>
      <c r="R81" s="27"/>
      <c r="S81" s="1"/>
    </row>
    <row r="82" ht="19.55" customHeight="1" spans="1:19">
      <c r="A82" s="7">
        <v>78</v>
      </c>
      <c r="B82" s="7"/>
      <c r="C82" s="18" t="s">
        <v>259</v>
      </c>
      <c r="D82" s="18" t="s">
        <v>259</v>
      </c>
      <c r="E82" s="19" t="s">
        <v>257</v>
      </c>
      <c r="F82" s="8" t="s">
        <v>22</v>
      </c>
      <c r="G82" s="19" t="s">
        <v>36</v>
      </c>
      <c r="H82" s="19">
        <v>180</v>
      </c>
      <c r="I82" s="15" t="s">
        <v>258</v>
      </c>
      <c r="J82" s="19">
        <v>17.5</v>
      </c>
      <c r="K82" s="19">
        <f>J82*H82</f>
        <v>3150</v>
      </c>
      <c r="L82" s="19">
        <v>180</v>
      </c>
      <c r="M82" s="37">
        <f>K82+L82</f>
        <v>3330</v>
      </c>
      <c r="N82" s="37">
        <v>720</v>
      </c>
      <c r="O82" s="37">
        <f>M82+N82</f>
        <v>4050</v>
      </c>
      <c r="P82" s="25"/>
      <c r="R82" s="27"/>
      <c r="S82" s="1"/>
    </row>
    <row r="83" ht="19.55" customHeight="1" spans="1:19">
      <c r="A83" s="7">
        <v>79</v>
      </c>
      <c r="B83" s="7"/>
      <c r="C83" s="18" t="s">
        <v>260</v>
      </c>
      <c r="D83" s="18" t="s">
        <v>260</v>
      </c>
      <c r="E83" s="19" t="s">
        <v>261</v>
      </c>
      <c r="F83" s="8" t="s">
        <v>22</v>
      </c>
      <c r="G83" s="19" t="s">
        <v>41</v>
      </c>
      <c r="H83" s="19">
        <v>180</v>
      </c>
      <c r="I83" s="7" t="s">
        <v>262</v>
      </c>
      <c r="J83" s="19">
        <v>8</v>
      </c>
      <c r="K83" s="19">
        <f>J83*H83</f>
        <v>1440</v>
      </c>
      <c r="L83" s="19">
        <v>180</v>
      </c>
      <c r="M83" s="37">
        <f>K83+L83</f>
        <v>1620</v>
      </c>
      <c r="N83" s="37">
        <v>180</v>
      </c>
      <c r="O83" s="37">
        <f>M83+N83</f>
        <v>1800</v>
      </c>
      <c r="P83" s="25"/>
      <c r="R83" s="27"/>
      <c r="S83" s="1"/>
    </row>
    <row r="84" ht="19.55" customHeight="1" spans="1:19">
      <c r="A84" s="7">
        <v>80</v>
      </c>
      <c r="B84" s="7"/>
      <c r="C84" s="18" t="s">
        <v>263</v>
      </c>
      <c r="D84" s="18" t="s">
        <v>263</v>
      </c>
      <c r="E84" s="19" t="s">
        <v>264</v>
      </c>
      <c r="F84" s="8" t="s">
        <v>22</v>
      </c>
      <c r="G84" s="19" t="s">
        <v>36</v>
      </c>
      <c r="H84" s="19">
        <v>180</v>
      </c>
      <c r="I84" s="7" t="s">
        <v>265</v>
      </c>
      <c r="J84" s="19">
        <v>12.5</v>
      </c>
      <c r="K84" s="19">
        <f>J84*H84</f>
        <v>2250</v>
      </c>
      <c r="L84" s="19">
        <v>180</v>
      </c>
      <c r="M84" s="37">
        <f>K84+L84</f>
        <v>2430</v>
      </c>
      <c r="N84" s="37">
        <v>900</v>
      </c>
      <c r="O84" s="37">
        <f>M84+N84</f>
        <v>3330</v>
      </c>
      <c r="P84" s="25"/>
      <c r="R84" s="27"/>
      <c r="S84" s="1"/>
    </row>
    <row r="85" ht="19.55" customHeight="1" spans="1:19">
      <c r="A85" s="7">
        <v>81</v>
      </c>
      <c r="B85" s="7"/>
      <c r="C85" s="18" t="s">
        <v>263</v>
      </c>
      <c r="D85" s="18" t="s">
        <v>266</v>
      </c>
      <c r="E85" s="19" t="s">
        <v>264</v>
      </c>
      <c r="F85" s="19" t="s">
        <v>267</v>
      </c>
      <c r="G85" s="19" t="s">
        <v>23</v>
      </c>
      <c r="H85" s="19">
        <v>180</v>
      </c>
      <c r="I85" s="7" t="s">
        <v>265</v>
      </c>
      <c r="J85" s="19">
        <v>12.5</v>
      </c>
      <c r="K85" s="19">
        <f>J85*H85</f>
        <v>2250</v>
      </c>
      <c r="L85" s="19">
        <v>180</v>
      </c>
      <c r="M85" s="37">
        <f>K85+L85</f>
        <v>2430</v>
      </c>
      <c r="N85" s="37">
        <v>900</v>
      </c>
      <c r="O85" s="37">
        <f>M85+N85</f>
        <v>3330</v>
      </c>
      <c r="P85" s="15"/>
      <c r="R85" s="27"/>
      <c r="S85" s="1"/>
    </row>
    <row r="86" ht="19.55" customHeight="1" spans="1:19">
      <c r="A86" s="7">
        <v>82</v>
      </c>
      <c r="B86" s="7"/>
      <c r="C86" s="18" t="s">
        <v>268</v>
      </c>
      <c r="D86" s="18" t="s">
        <v>268</v>
      </c>
      <c r="E86" s="19" t="s">
        <v>269</v>
      </c>
      <c r="F86" s="8" t="s">
        <v>22</v>
      </c>
      <c r="G86" s="19" t="s">
        <v>23</v>
      </c>
      <c r="H86" s="19">
        <v>180</v>
      </c>
      <c r="I86" s="7" t="s">
        <v>270</v>
      </c>
      <c r="J86" s="19">
        <v>9.5</v>
      </c>
      <c r="K86" s="19">
        <f>J86*H86</f>
        <v>1710</v>
      </c>
      <c r="L86" s="19">
        <v>180</v>
      </c>
      <c r="M86" s="37">
        <f>K86+L86</f>
        <v>1890</v>
      </c>
      <c r="N86" s="37">
        <v>180</v>
      </c>
      <c r="O86" s="37">
        <f>M86+N86</f>
        <v>2070</v>
      </c>
      <c r="P86" s="15"/>
      <c r="R86" s="27"/>
      <c r="S86" s="1"/>
    </row>
    <row r="87" ht="19.55" customHeight="1" spans="1:19">
      <c r="A87" s="7">
        <v>83</v>
      </c>
      <c r="B87" s="7"/>
      <c r="C87" s="18" t="s">
        <v>268</v>
      </c>
      <c r="D87" s="18" t="s">
        <v>271</v>
      </c>
      <c r="E87" s="19" t="s">
        <v>269</v>
      </c>
      <c r="F87" s="8" t="s">
        <v>52</v>
      </c>
      <c r="G87" s="19" t="s">
        <v>23</v>
      </c>
      <c r="H87" s="19">
        <v>180</v>
      </c>
      <c r="I87" s="7" t="s">
        <v>270</v>
      </c>
      <c r="J87" s="19">
        <v>9.5</v>
      </c>
      <c r="K87" s="19">
        <f>J87*H87</f>
        <v>1710</v>
      </c>
      <c r="L87" s="19">
        <v>180</v>
      </c>
      <c r="M87" s="37">
        <f>K87+L87</f>
        <v>1890</v>
      </c>
      <c r="N87" s="37">
        <v>180</v>
      </c>
      <c r="O87" s="37">
        <f>M87+N87</f>
        <v>2070</v>
      </c>
      <c r="P87" s="15"/>
      <c r="R87" s="27"/>
      <c r="S87" s="1"/>
    </row>
    <row r="88" ht="19.55" customHeight="1" spans="1:19">
      <c r="A88" s="7">
        <v>84</v>
      </c>
      <c r="B88" s="7"/>
      <c r="C88" s="18" t="s">
        <v>272</v>
      </c>
      <c r="D88" s="18" t="s">
        <v>272</v>
      </c>
      <c r="E88" s="19" t="s">
        <v>273</v>
      </c>
      <c r="F88" s="8" t="s">
        <v>22</v>
      </c>
      <c r="G88" s="19">
        <v>96</v>
      </c>
      <c r="H88" s="19">
        <v>180</v>
      </c>
      <c r="I88" s="15" t="s">
        <v>274</v>
      </c>
      <c r="J88" s="19">
        <v>16</v>
      </c>
      <c r="K88" s="19">
        <f>J88*H88</f>
        <v>2880</v>
      </c>
      <c r="L88" s="19">
        <v>180</v>
      </c>
      <c r="M88" s="37">
        <f>K88+L88</f>
        <v>3060</v>
      </c>
      <c r="N88" s="37">
        <v>975</v>
      </c>
      <c r="O88" s="37">
        <f>M88+N88</f>
        <v>4035</v>
      </c>
      <c r="P88" s="15"/>
      <c r="R88" s="27"/>
      <c r="S88" s="1"/>
    </row>
    <row r="89" ht="19.55" customHeight="1" spans="1:19">
      <c r="A89" s="7">
        <v>85</v>
      </c>
      <c r="B89" s="7"/>
      <c r="C89" s="18" t="s">
        <v>272</v>
      </c>
      <c r="D89" s="18" t="s">
        <v>275</v>
      </c>
      <c r="E89" s="19" t="s">
        <v>273</v>
      </c>
      <c r="F89" s="8" t="s">
        <v>52</v>
      </c>
      <c r="G89" s="19">
        <v>96</v>
      </c>
      <c r="H89" s="19">
        <v>180</v>
      </c>
      <c r="I89" s="15" t="s">
        <v>274</v>
      </c>
      <c r="J89" s="19">
        <v>16</v>
      </c>
      <c r="K89" s="19">
        <f>J89*H89</f>
        <v>2880</v>
      </c>
      <c r="L89" s="19">
        <v>180</v>
      </c>
      <c r="M89" s="37">
        <f>K89+L89</f>
        <v>3060</v>
      </c>
      <c r="N89" s="37">
        <v>975</v>
      </c>
      <c r="O89" s="37">
        <f>M89+N89</f>
        <v>4035</v>
      </c>
      <c r="P89" s="15"/>
      <c r="R89" s="27"/>
      <c r="S89" s="1"/>
    </row>
    <row r="90" ht="19.55" customHeight="1" spans="1:19">
      <c r="A90" s="7">
        <v>86</v>
      </c>
      <c r="B90" s="7" t="s">
        <v>200</v>
      </c>
      <c r="C90" s="8" t="s">
        <v>276</v>
      </c>
      <c r="D90" s="8" t="s">
        <v>276</v>
      </c>
      <c r="E90" s="8" t="s">
        <v>277</v>
      </c>
      <c r="F90" s="9" t="s">
        <v>22</v>
      </c>
      <c r="G90" s="10">
        <v>99</v>
      </c>
      <c r="H90" s="7">
        <v>200</v>
      </c>
      <c r="I90" s="15" t="s">
        <v>278</v>
      </c>
      <c r="J90" s="7">
        <v>7</v>
      </c>
      <c r="K90" s="7">
        <v>1400</v>
      </c>
      <c r="L90" s="7">
        <v>200</v>
      </c>
      <c r="M90" s="24">
        <v>1600</v>
      </c>
      <c r="N90" s="24">
        <v>800</v>
      </c>
      <c r="O90" s="24">
        <v>2400</v>
      </c>
      <c r="P90" s="25"/>
      <c r="R90" s="27"/>
      <c r="S90" s="1"/>
    </row>
    <row r="91" ht="19.55" customHeight="1" spans="1:19">
      <c r="A91" s="7">
        <v>87</v>
      </c>
      <c r="B91" s="7"/>
      <c r="C91" s="11" t="s">
        <v>279</v>
      </c>
      <c r="D91" s="11" t="s">
        <v>279</v>
      </c>
      <c r="E91" s="11" t="s">
        <v>280</v>
      </c>
      <c r="F91" s="9" t="s">
        <v>22</v>
      </c>
      <c r="G91" s="10" t="s">
        <v>281</v>
      </c>
      <c r="H91" s="7">
        <v>200</v>
      </c>
      <c r="I91" s="15" t="s">
        <v>282</v>
      </c>
      <c r="J91" s="7">
        <v>10</v>
      </c>
      <c r="K91" s="15">
        <v>2000</v>
      </c>
      <c r="L91" s="7">
        <v>200</v>
      </c>
      <c r="M91" s="24">
        <v>2200</v>
      </c>
      <c r="N91" s="24">
        <v>2100</v>
      </c>
      <c r="O91" s="24">
        <v>4300</v>
      </c>
      <c r="P91" s="25"/>
      <c r="R91" s="27"/>
      <c r="S91" s="1"/>
    </row>
    <row r="92" ht="19.55" customHeight="1" spans="1:19">
      <c r="A92" s="7">
        <v>88</v>
      </c>
      <c r="B92" s="7"/>
      <c r="C92" s="11" t="s">
        <v>283</v>
      </c>
      <c r="D92" s="11" t="s">
        <v>284</v>
      </c>
      <c r="E92" s="11" t="s">
        <v>285</v>
      </c>
      <c r="F92" s="9" t="s">
        <v>52</v>
      </c>
      <c r="G92" s="12" t="s">
        <v>281</v>
      </c>
      <c r="H92" s="7">
        <v>200</v>
      </c>
      <c r="I92" s="15" t="s">
        <v>286</v>
      </c>
      <c r="J92" s="7">
        <v>2</v>
      </c>
      <c r="K92" s="7">
        <v>400</v>
      </c>
      <c r="L92" s="7">
        <v>200</v>
      </c>
      <c r="M92" s="24">
        <v>600</v>
      </c>
      <c r="N92" s="24">
        <v>0</v>
      </c>
      <c r="O92" s="24">
        <v>600</v>
      </c>
      <c r="P92" s="25"/>
      <c r="R92" s="27"/>
      <c r="S92" s="1"/>
    </row>
    <row r="93" ht="19.55" customHeight="1" spans="1:19">
      <c r="A93" s="7">
        <v>89</v>
      </c>
      <c r="B93" s="7"/>
      <c r="C93" s="11" t="s">
        <v>287</v>
      </c>
      <c r="D93" s="11" t="s">
        <v>287</v>
      </c>
      <c r="E93" s="11" t="s">
        <v>285</v>
      </c>
      <c r="F93" s="9" t="s">
        <v>22</v>
      </c>
      <c r="G93" s="12" t="s">
        <v>36</v>
      </c>
      <c r="H93" s="7">
        <v>200</v>
      </c>
      <c r="I93" s="15" t="s">
        <v>288</v>
      </c>
      <c r="J93" s="7">
        <v>10</v>
      </c>
      <c r="K93" s="7">
        <v>2000</v>
      </c>
      <c r="L93" s="7">
        <v>200</v>
      </c>
      <c r="M93" s="24">
        <v>2200</v>
      </c>
      <c r="N93" s="24">
        <v>1816</v>
      </c>
      <c r="O93" s="24">
        <v>4016</v>
      </c>
      <c r="P93" s="25"/>
      <c r="R93" s="27"/>
      <c r="S93" s="1"/>
    </row>
    <row r="94" ht="19.55" customHeight="1" spans="1:19">
      <c r="A94" s="7">
        <v>90</v>
      </c>
      <c r="B94" s="7"/>
      <c r="C94" s="11" t="s">
        <v>289</v>
      </c>
      <c r="D94" s="11" t="s">
        <v>289</v>
      </c>
      <c r="E94" s="11" t="s">
        <v>290</v>
      </c>
      <c r="F94" s="9" t="s">
        <v>22</v>
      </c>
      <c r="G94" s="12" t="s">
        <v>291</v>
      </c>
      <c r="H94" s="7">
        <v>200</v>
      </c>
      <c r="I94" s="15" t="s">
        <v>292</v>
      </c>
      <c r="J94" s="7">
        <v>8</v>
      </c>
      <c r="K94" s="28">
        <v>1600</v>
      </c>
      <c r="L94" s="28">
        <v>200</v>
      </c>
      <c r="M94" s="38">
        <v>1800</v>
      </c>
      <c r="N94" s="24">
        <v>0</v>
      </c>
      <c r="O94" s="24">
        <v>1800</v>
      </c>
      <c r="P94" s="25"/>
      <c r="R94" s="27"/>
      <c r="S94" s="1"/>
    </row>
    <row r="95" ht="19.55" customHeight="1" spans="1:19">
      <c r="A95" s="7">
        <v>91</v>
      </c>
      <c r="B95" s="7" t="s">
        <v>293</v>
      </c>
      <c r="C95" s="31" t="s">
        <v>294</v>
      </c>
      <c r="D95" s="31" t="s">
        <v>294</v>
      </c>
      <c r="E95" s="32" t="s">
        <v>295</v>
      </c>
      <c r="F95" s="32" t="s">
        <v>22</v>
      </c>
      <c r="G95" s="10" t="s">
        <v>296</v>
      </c>
      <c r="H95" s="30">
        <v>180</v>
      </c>
      <c r="I95" s="7" t="s">
        <v>297</v>
      </c>
      <c r="J95" s="39">
        <v>11.8</v>
      </c>
      <c r="K95" s="7">
        <f t="shared" ref="K95:K106" si="16">H95*J95</f>
        <v>2124</v>
      </c>
      <c r="L95" s="7">
        <v>594</v>
      </c>
      <c r="M95" s="24">
        <f t="shared" ref="M95:M106" si="17">K95+L95</f>
        <v>2718</v>
      </c>
      <c r="N95" s="24">
        <v>300</v>
      </c>
      <c r="O95" s="24">
        <f t="shared" ref="O95:O106" si="18">M95+N95</f>
        <v>3018</v>
      </c>
      <c r="P95" s="25" t="s">
        <v>298</v>
      </c>
      <c r="R95" s="27"/>
      <c r="S95" s="1"/>
    </row>
    <row r="96" ht="19.55" customHeight="1" spans="1:19">
      <c r="A96" s="7">
        <v>92</v>
      </c>
      <c r="B96" s="7"/>
      <c r="C96" s="31" t="s">
        <v>299</v>
      </c>
      <c r="D96" s="31" t="s">
        <v>299</v>
      </c>
      <c r="E96" s="32" t="s">
        <v>300</v>
      </c>
      <c r="F96" s="32" t="s">
        <v>22</v>
      </c>
      <c r="G96" s="10" t="s">
        <v>296</v>
      </c>
      <c r="H96" s="30">
        <v>180</v>
      </c>
      <c r="I96" s="7" t="s">
        <v>301</v>
      </c>
      <c r="J96" s="39">
        <v>14</v>
      </c>
      <c r="K96" s="7">
        <f>H96*J96</f>
        <v>2520</v>
      </c>
      <c r="L96" s="7">
        <v>594</v>
      </c>
      <c r="M96" s="24">
        <f>K96+L96</f>
        <v>3114</v>
      </c>
      <c r="N96" s="24">
        <v>200</v>
      </c>
      <c r="O96" s="24">
        <f>M96+N96</f>
        <v>3314</v>
      </c>
      <c r="P96" s="25" t="s">
        <v>298</v>
      </c>
      <c r="R96" s="27"/>
      <c r="S96" s="1"/>
    </row>
    <row r="97" ht="19.55" customHeight="1" spans="1:19">
      <c r="A97" s="7">
        <v>93</v>
      </c>
      <c r="B97" s="7"/>
      <c r="C97" s="31" t="s">
        <v>302</v>
      </c>
      <c r="D97" s="31" t="s">
        <v>302</v>
      </c>
      <c r="E97" s="32" t="s">
        <v>303</v>
      </c>
      <c r="F97" s="32" t="s">
        <v>22</v>
      </c>
      <c r="G97" s="10" t="s">
        <v>221</v>
      </c>
      <c r="H97" s="30">
        <v>180</v>
      </c>
      <c r="I97" s="7" t="s">
        <v>304</v>
      </c>
      <c r="J97" s="39">
        <v>11.5</v>
      </c>
      <c r="K97" s="7">
        <f>H97*J97</f>
        <v>2070</v>
      </c>
      <c r="L97" s="7">
        <v>588</v>
      </c>
      <c r="M97" s="24">
        <f>K97+L97</f>
        <v>2658</v>
      </c>
      <c r="N97" s="24">
        <v>100</v>
      </c>
      <c r="O97" s="24">
        <f>M97+N97</f>
        <v>2758</v>
      </c>
      <c r="P97" s="25"/>
      <c r="R97" s="27"/>
      <c r="S97" s="1"/>
    </row>
    <row r="98" ht="19.55" customHeight="1" spans="1:19">
      <c r="A98" s="7">
        <v>94</v>
      </c>
      <c r="B98" s="7"/>
      <c r="C98" s="31" t="s">
        <v>305</v>
      </c>
      <c r="D98" s="31" t="s">
        <v>305</v>
      </c>
      <c r="E98" s="32" t="s">
        <v>306</v>
      </c>
      <c r="F98" s="32" t="s">
        <v>22</v>
      </c>
      <c r="G98" s="12" t="s">
        <v>221</v>
      </c>
      <c r="H98" s="30">
        <v>180</v>
      </c>
      <c r="I98" s="7" t="s">
        <v>307</v>
      </c>
      <c r="J98" s="39">
        <v>8.6</v>
      </c>
      <c r="K98" s="7">
        <f>H98*J98</f>
        <v>1548</v>
      </c>
      <c r="L98" s="7">
        <v>588</v>
      </c>
      <c r="M98" s="24">
        <f>K98+L98</f>
        <v>2136</v>
      </c>
      <c r="N98" s="24">
        <v>200</v>
      </c>
      <c r="O98" s="24">
        <f>M98+N98</f>
        <v>2336</v>
      </c>
      <c r="P98" s="25"/>
      <c r="R98" s="27"/>
      <c r="S98" s="1"/>
    </row>
    <row r="99" ht="19.55" customHeight="1" spans="1:19">
      <c r="A99" s="7">
        <v>95</v>
      </c>
      <c r="B99" s="7"/>
      <c r="C99" s="31" t="s">
        <v>308</v>
      </c>
      <c r="D99" s="31" t="s">
        <v>308</v>
      </c>
      <c r="E99" s="32" t="s">
        <v>309</v>
      </c>
      <c r="F99" s="32" t="s">
        <v>22</v>
      </c>
      <c r="G99" s="12" t="s">
        <v>221</v>
      </c>
      <c r="H99" s="30">
        <v>180</v>
      </c>
      <c r="I99" s="7" t="s">
        <v>310</v>
      </c>
      <c r="J99" s="39">
        <v>8.2</v>
      </c>
      <c r="K99" s="7">
        <f>H99*J99</f>
        <v>1476</v>
      </c>
      <c r="L99" s="7">
        <v>588</v>
      </c>
      <c r="M99" s="24">
        <f>K99+L99</f>
        <v>2064</v>
      </c>
      <c r="N99" s="24">
        <v>200</v>
      </c>
      <c r="O99" s="24">
        <f>M99+N99</f>
        <v>2264</v>
      </c>
      <c r="P99" s="25"/>
      <c r="R99" s="27"/>
      <c r="S99" s="1"/>
    </row>
    <row r="100" ht="19.55" customHeight="1" spans="1:19">
      <c r="A100" s="7">
        <v>96</v>
      </c>
      <c r="B100" s="7"/>
      <c r="C100" s="31" t="s">
        <v>311</v>
      </c>
      <c r="D100" s="31" t="s">
        <v>311</v>
      </c>
      <c r="E100" s="32" t="s">
        <v>312</v>
      </c>
      <c r="F100" s="32" t="s">
        <v>22</v>
      </c>
      <c r="G100" s="10" t="s">
        <v>36</v>
      </c>
      <c r="H100" s="30">
        <v>180</v>
      </c>
      <c r="I100" s="7" t="s">
        <v>313</v>
      </c>
      <c r="J100" s="39">
        <v>9.3</v>
      </c>
      <c r="K100" s="7">
        <f>H100*J100</f>
        <v>1674</v>
      </c>
      <c r="L100" s="7">
        <v>582</v>
      </c>
      <c r="M100" s="24">
        <f>K100+L100</f>
        <v>2256</v>
      </c>
      <c r="N100" s="24">
        <v>100</v>
      </c>
      <c r="O100" s="24">
        <f>M100+N100</f>
        <v>2356</v>
      </c>
      <c r="P100" s="25"/>
      <c r="R100" s="27"/>
      <c r="S100" s="1"/>
    </row>
    <row r="101" ht="19.55" customHeight="1" spans="1:19">
      <c r="A101" s="7">
        <v>97</v>
      </c>
      <c r="B101" s="7"/>
      <c r="C101" s="31" t="s">
        <v>314</v>
      </c>
      <c r="D101" s="31" t="s">
        <v>315</v>
      </c>
      <c r="E101" s="32" t="s">
        <v>316</v>
      </c>
      <c r="F101" s="32" t="s">
        <v>317</v>
      </c>
      <c r="G101" s="10" t="s">
        <v>296</v>
      </c>
      <c r="H101" s="30">
        <v>180</v>
      </c>
      <c r="I101" s="7" t="s">
        <v>318</v>
      </c>
      <c r="J101" s="39">
        <v>9.3</v>
      </c>
      <c r="K101" s="7">
        <f>H101*J101</f>
        <v>1674</v>
      </c>
      <c r="L101" s="7">
        <v>594</v>
      </c>
      <c r="M101" s="24">
        <f>K101+L101</f>
        <v>2268</v>
      </c>
      <c r="N101" s="24">
        <v>200</v>
      </c>
      <c r="O101" s="24">
        <f>M101+N101</f>
        <v>2468</v>
      </c>
      <c r="P101" s="25"/>
      <c r="R101" s="27"/>
      <c r="S101" s="1"/>
    </row>
    <row r="102" ht="19.55" customHeight="1" spans="1:19">
      <c r="A102" s="7">
        <v>98</v>
      </c>
      <c r="B102" s="7"/>
      <c r="C102" s="31" t="s">
        <v>319</v>
      </c>
      <c r="D102" s="31" t="s">
        <v>319</v>
      </c>
      <c r="E102" s="32" t="s">
        <v>320</v>
      </c>
      <c r="F102" s="32" t="s">
        <v>22</v>
      </c>
      <c r="G102" s="10" t="s">
        <v>36</v>
      </c>
      <c r="H102" s="30">
        <v>180</v>
      </c>
      <c r="I102" s="7" t="s">
        <v>321</v>
      </c>
      <c r="J102" s="39">
        <v>8.2</v>
      </c>
      <c r="K102" s="7">
        <f>H102*J102</f>
        <v>1476</v>
      </c>
      <c r="L102" s="7">
        <v>582</v>
      </c>
      <c r="M102" s="24">
        <f>K102+L102</f>
        <v>2058</v>
      </c>
      <c r="N102" s="24">
        <v>100</v>
      </c>
      <c r="O102" s="24">
        <f>M102+N102</f>
        <v>2158</v>
      </c>
      <c r="P102" s="25"/>
      <c r="R102" s="27"/>
      <c r="S102" s="1"/>
    </row>
    <row r="103" ht="19.55" customHeight="1" spans="1:19">
      <c r="A103" s="7">
        <v>99</v>
      </c>
      <c r="B103" s="7"/>
      <c r="C103" s="33" t="s">
        <v>322</v>
      </c>
      <c r="D103" s="33" t="s">
        <v>322</v>
      </c>
      <c r="E103" s="34" t="s">
        <v>312</v>
      </c>
      <c r="F103" s="32" t="s">
        <v>22</v>
      </c>
      <c r="G103" s="10" t="s">
        <v>221</v>
      </c>
      <c r="H103" s="30">
        <v>180</v>
      </c>
      <c r="I103" s="7" t="s">
        <v>323</v>
      </c>
      <c r="J103" s="39">
        <v>8.6</v>
      </c>
      <c r="K103" s="7">
        <f>H103*J103</f>
        <v>1548</v>
      </c>
      <c r="L103" s="7">
        <v>588</v>
      </c>
      <c r="M103" s="24">
        <f>K103+L103</f>
        <v>2136</v>
      </c>
      <c r="N103" s="24">
        <v>200</v>
      </c>
      <c r="O103" s="24">
        <f>M103+N103</f>
        <v>2336</v>
      </c>
      <c r="P103" s="25"/>
      <c r="R103" s="27"/>
      <c r="S103" s="1"/>
    </row>
    <row r="104" ht="19.55" customHeight="1" spans="1:19">
      <c r="A104" s="7">
        <v>100</v>
      </c>
      <c r="B104" s="7"/>
      <c r="C104" s="31" t="s">
        <v>324</v>
      </c>
      <c r="D104" s="31" t="s">
        <v>324</v>
      </c>
      <c r="E104" s="32" t="s">
        <v>325</v>
      </c>
      <c r="F104" s="32" t="s">
        <v>22</v>
      </c>
      <c r="G104" s="12" t="s">
        <v>296</v>
      </c>
      <c r="H104" s="30">
        <v>180</v>
      </c>
      <c r="I104" s="7" t="s">
        <v>326</v>
      </c>
      <c r="J104" s="39">
        <v>8.6</v>
      </c>
      <c r="K104" s="7">
        <f>H104*J104</f>
        <v>1548</v>
      </c>
      <c r="L104" s="7">
        <v>594</v>
      </c>
      <c r="M104" s="24">
        <f>K104+L104</f>
        <v>2142</v>
      </c>
      <c r="N104" s="24">
        <v>200</v>
      </c>
      <c r="O104" s="24">
        <f>M104+N104</f>
        <v>2342</v>
      </c>
      <c r="P104" s="25"/>
      <c r="R104" s="27"/>
      <c r="S104" s="1"/>
    </row>
    <row r="105" ht="19.55" customHeight="1" spans="1:19">
      <c r="A105" s="7">
        <v>101</v>
      </c>
      <c r="B105" s="7"/>
      <c r="C105" s="31" t="s">
        <v>327</v>
      </c>
      <c r="D105" s="31" t="s">
        <v>327</v>
      </c>
      <c r="E105" s="32" t="s">
        <v>328</v>
      </c>
      <c r="F105" s="32" t="s">
        <v>22</v>
      </c>
      <c r="G105" s="10" t="s">
        <v>221</v>
      </c>
      <c r="H105" s="30">
        <v>180</v>
      </c>
      <c r="I105" s="7" t="s">
        <v>329</v>
      </c>
      <c r="J105" s="39">
        <v>10.5</v>
      </c>
      <c r="K105" s="7">
        <f>H105*J105</f>
        <v>1890</v>
      </c>
      <c r="L105" s="7">
        <v>588</v>
      </c>
      <c r="M105" s="24">
        <f>K105+L105</f>
        <v>2478</v>
      </c>
      <c r="N105" s="24">
        <v>200</v>
      </c>
      <c r="O105" s="24">
        <f>M105+N105</f>
        <v>2678</v>
      </c>
      <c r="P105" s="25"/>
      <c r="R105" s="27"/>
      <c r="S105" s="1"/>
    </row>
    <row r="106" ht="19.55" customHeight="1" spans="1:19">
      <c r="A106" s="7">
        <v>102</v>
      </c>
      <c r="B106" s="7"/>
      <c r="C106" s="31" t="s">
        <v>330</v>
      </c>
      <c r="D106" s="31" t="s">
        <v>330</v>
      </c>
      <c r="E106" s="35" t="s">
        <v>331</v>
      </c>
      <c r="F106" s="32" t="s">
        <v>22</v>
      </c>
      <c r="G106" s="12" t="s">
        <v>296</v>
      </c>
      <c r="H106" s="30">
        <v>180</v>
      </c>
      <c r="I106" s="7" t="s">
        <v>332</v>
      </c>
      <c r="J106" s="39">
        <v>8.4</v>
      </c>
      <c r="K106" s="7">
        <f>H106*J106</f>
        <v>1512</v>
      </c>
      <c r="L106" s="7">
        <v>594</v>
      </c>
      <c r="M106" s="24">
        <f>K106+L106</f>
        <v>2106</v>
      </c>
      <c r="N106" s="24">
        <v>1534</v>
      </c>
      <c r="O106" s="24">
        <f>M106+N106</f>
        <v>3640</v>
      </c>
      <c r="P106" s="25"/>
      <c r="R106" s="27"/>
      <c r="S106" s="1"/>
    </row>
    <row r="107" ht="19.55" customHeight="1" spans="1:19">
      <c r="A107" s="7">
        <v>103</v>
      </c>
      <c r="B107" s="7" t="s">
        <v>333</v>
      </c>
      <c r="C107" s="36" t="s">
        <v>334</v>
      </c>
      <c r="D107" s="36" t="s">
        <v>334</v>
      </c>
      <c r="E107" s="15" t="s">
        <v>335</v>
      </c>
      <c r="F107" s="9" t="s">
        <v>22</v>
      </c>
      <c r="G107" s="10" t="s">
        <v>36</v>
      </c>
      <c r="H107" s="7">
        <v>180</v>
      </c>
      <c r="I107" s="15" t="s">
        <v>335</v>
      </c>
      <c r="J107" s="7">
        <v>7</v>
      </c>
      <c r="K107" s="7">
        <f t="shared" ref="K107:K130" si="19">J107*220</f>
        <v>1540</v>
      </c>
      <c r="L107" s="7">
        <f t="shared" ref="L107:L130" si="20">J107*10</f>
        <v>70</v>
      </c>
      <c r="M107" s="24">
        <f t="shared" ref="M107:M130" si="21">L107+K107</f>
        <v>1610</v>
      </c>
      <c r="N107" s="24"/>
      <c r="O107" s="24">
        <f t="shared" ref="O107:O130" si="22">N107+M107</f>
        <v>1610</v>
      </c>
      <c r="P107" s="15"/>
      <c r="R107" s="27"/>
      <c r="S107" s="1"/>
    </row>
    <row r="108" ht="19.55" customHeight="1" spans="1:19">
      <c r="A108" s="7">
        <v>104</v>
      </c>
      <c r="B108" s="7"/>
      <c r="C108" s="36" t="s">
        <v>336</v>
      </c>
      <c r="D108" s="36" t="s">
        <v>336</v>
      </c>
      <c r="E108" s="15" t="s">
        <v>337</v>
      </c>
      <c r="F108" s="9" t="s">
        <v>22</v>
      </c>
      <c r="G108" s="10" t="s">
        <v>296</v>
      </c>
      <c r="H108" s="7">
        <v>180</v>
      </c>
      <c r="I108" s="15" t="s">
        <v>337</v>
      </c>
      <c r="J108" s="7">
        <v>12</v>
      </c>
      <c r="K108" s="7">
        <f>J108*220</f>
        <v>2640</v>
      </c>
      <c r="L108" s="7">
        <f>J108*10</f>
        <v>120</v>
      </c>
      <c r="M108" s="24">
        <f>L108+K108</f>
        <v>2760</v>
      </c>
      <c r="N108" s="24">
        <v>2546</v>
      </c>
      <c r="O108" s="24">
        <f>N108+M108</f>
        <v>5306</v>
      </c>
      <c r="P108" s="15"/>
      <c r="R108" s="27"/>
      <c r="S108" s="1"/>
    </row>
    <row r="109" ht="19.55" customHeight="1" spans="1:19">
      <c r="A109" s="7">
        <v>105</v>
      </c>
      <c r="B109" s="7"/>
      <c r="C109" s="36" t="s">
        <v>338</v>
      </c>
      <c r="D109" s="36" t="s">
        <v>338</v>
      </c>
      <c r="E109" s="15" t="s">
        <v>339</v>
      </c>
      <c r="F109" s="9" t="s">
        <v>22</v>
      </c>
      <c r="G109" s="10" t="s">
        <v>221</v>
      </c>
      <c r="H109" s="7">
        <v>180</v>
      </c>
      <c r="I109" s="15" t="s">
        <v>339</v>
      </c>
      <c r="J109" s="7">
        <v>6</v>
      </c>
      <c r="K109" s="7">
        <f>J109*220</f>
        <v>1320</v>
      </c>
      <c r="L109" s="7">
        <f>J109*10</f>
        <v>60</v>
      </c>
      <c r="M109" s="24">
        <f>L109+K109</f>
        <v>1380</v>
      </c>
      <c r="N109" s="24"/>
      <c r="O109" s="24">
        <f>N109+M109</f>
        <v>1380</v>
      </c>
      <c r="P109" s="15"/>
      <c r="R109" s="27"/>
      <c r="S109" s="1"/>
    </row>
    <row r="110" ht="19.55" customHeight="1" spans="1:19">
      <c r="A110" s="7">
        <v>106</v>
      </c>
      <c r="B110" s="7"/>
      <c r="C110" s="30" t="s">
        <v>340</v>
      </c>
      <c r="D110" s="30" t="s">
        <v>340</v>
      </c>
      <c r="E110" s="7" t="s">
        <v>341</v>
      </c>
      <c r="F110" s="9" t="s">
        <v>22</v>
      </c>
      <c r="G110" s="10" t="s">
        <v>296</v>
      </c>
      <c r="H110" s="7">
        <v>180</v>
      </c>
      <c r="I110" s="7" t="s">
        <v>341</v>
      </c>
      <c r="J110" s="7">
        <v>16</v>
      </c>
      <c r="K110" s="7">
        <f>J110*220</f>
        <v>3520</v>
      </c>
      <c r="L110" s="7">
        <f>J110*10</f>
        <v>160</v>
      </c>
      <c r="M110" s="24">
        <f>L110+K110</f>
        <v>3680</v>
      </c>
      <c r="N110" s="24"/>
      <c r="O110" s="24">
        <f>N110+M110</f>
        <v>3680</v>
      </c>
      <c r="P110" s="15"/>
      <c r="R110" s="27"/>
      <c r="S110" s="1"/>
    </row>
    <row r="111" ht="19.55" customHeight="1" spans="1:19">
      <c r="A111" s="7">
        <v>107</v>
      </c>
      <c r="B111" s="7"/>
      <c r="C111" s="30" t="s">
        <v>342</v>
      </c>
      <c r="D111" s="30" t="s">
        <v>342</v>
      </c>
      <c r="E111" s="7" t="s">
        <v>343</v>
      </c>
      <c r="F111" s="9" t="s">
        <v>22</v>
      </c>
      <c r="G111" s="10" t="s">
        <v>296</v>
      </c>
      <c r="H111" s="7">
        <v>180</v>
      </c>
      <c r="I111" s="7" t="s">
        <v>343</v>
      </c>
      <c r="J111" s="7">
        <v>10</v>
      </c>
      <c r="K111" s="7">
        <f>J111*220</f>
        <v>2200</v>
      </c>
      <c r="L111" s="7">
        <f>J111*10</f>
        <v>100</v>
      </c>
      <c r="M111" s="24">
        <f>L111+K111</f>
        <v>2300</v>
      </c>
      <c r="N111" s="24"/>
      <c r="O111" s="24">
        <f>N111+M111</f>
        <v>2300</v>
      </c>
      <c r="P111" s="15"/>
      <c r="R111" s="27"/>
      <c r="S111" s="1"/>
    </row>
    <row r="112" ht="19.55" customHeight="1" spans="1:19">
      <c r="A112" s="7">
        <v>108</v>
      </c>
      <c r="B112" s="7"/>
      <c r="C112" s="30" t="s">
        <v>344</v>
      </c>
      <c r="D112" s="30" t="s">
        <v>344</v>
      </c>
      <c r="E112" s="7" t="s">
        <v>345</v>
      </c>
      <c r="F112" s="9" t="s">
        <v>22</v>
      </c>
      <c r="G112" s="10" t="s">
        <v>296</v>
      </c>
      <c r="H112" s="7">
        <v>180</v>
      </c>
      <c r="I112" s="7" t="s">
        <v>345</v>
      </c>
      <c r="J112" s="7">
        <v>20</v>
      </c>
      <c r="K112" s="7">
        <f>J112*220</f>
        <v>4400</v>
      </c>
      <c r="L112" s="7">
        <f>J112*10</f>
        <v>200</v>
      </c>
      <c r="M112" s="24">
        <f>L112+K112</f>
        <v>4600</v>
      </c>
      <c r="N112" s="24"/>
      <c r="O112" s="24">
        <f>N112+M112</f>
        <v>4600</v>
      </c>
      <c r="P112" s="15"/>
      <c r="R112" s="27"/>
      <c r="S112" s="1"/>
    </row>
    <row r="113" ht="19.55" customHeight="1" spans="1:19">
      <c r="A113" s="7">
        <v>109</v>
      </c>
      <c r="B113" s="7"/>
      <c r="C113" s="30" t="s">
        <v>346</v>
      </c>
      <c r="D113" s="30" t="s">
        <v>346</v>
      </c>
      <c r="E113" s="15" t="s">
        <v>347</v>
      </c>
      <c r="F113" s="9" t="s">
        <v>22</v>
      </c>
      <c r="G113" s="10" t="s">
        <v>221</v>
      </c>
      <c r="H113" s="7">
        <v>180</v>
      </c>
      <c r="I113" s="15" t="s">
        <v>348</v>
      </c>
      <c r="J113" s="7">
        <v>11</v>
      </c>
      <c r="K113" s="7">
        <f>J113*220</f>
        <v>2420</v>
      </c>
      <c r="L113" s="7">
        <f>J113*10</f>
        <v>110</v>
      </c>
      <c r="M113" s="24">
        <f>L113+K113</f>
        <v>2530</v>
      </c>
      <c r="N113" s="24"/>
      <c r="O113" s="24">
        <f>N113+M113</f>
        <v>2530</v>
      </c>
      <c r="P113" s="15"/>
      <c r="R113" s="27"/>
      <c r="S113" s="1"/>
    </row>
    <row r="114" ht="19.55" customHeight="1" spans="1:19">
      <c r="A114" s="7">
        <v>110</v>
      </c>
      <c r="B114" s="7"/>
      <c r="C114" s="30" t="s">
        <v>349</v>
      </c>
      <c r="D114" s="30" t="s">
        <v>349</v>
      </c>
      <c r="E114" s="15" t="s">
        <v>350</v>
      </c>
      <c r="F114" s="9" t="s">
        <v>22</v>
      </c>
      <c r="G114" s="10" t="s">
        <v>296</v>
      </c>
      <c r="H114" s="7">
        <v>180</v>
      </c>
      <c r="I114" s="15" t="s">
        <v>351</v>
      </c>
      <c r="J114" s="7">
        <v>15</v>
      </c>
      <c r="K114" s="7">
        <f>J114*220</f>
        <v>3300</v>
      </c>
      <c r="L114" s="7">
        <f>J114*10</f>
        <v>150</v>
      </c>
      <c r="M114" s="24">
        <f>L114+K114</f>
        <v>3450</v>
      </c>
      <c r="N114" s="24">
        <v>1684</v>
      </c>
      <c r="O114" s="24">
        <f>N114+M114</f>
        <v>5134</v>
      </c>
      <c r="P114" s="15"/>
      <c r="R114" s="27"/>
      <c r="S114" s="1"/>
    </row>
    <row r="115" ht="19.55" customHeight="1" spans="1:19">
      <c r="A115" s="7">
        <v>111</v>
      </c>
      <c r="B115" s="7"/>
      <c r="C115" s="30" t="s">
        <v>352</v>
      </c>
      <c r="D115" s="30" t="s">
        <v>352</v>
      </c>
      <c r="E115" s="7" t="s">
        <v>353</v>
      </c>
      <c r="F115" s="9" t="s">
        <v>22</v>
      </c>
      <c r="G115" s="10" t="s">
        <v>296</v>
      </c>
      <c r="H115" s="7">
        <v>180</v>
      </c>
      <c r="I115" s="7" t="s">
        <v>353</v>
      </c>
      <c r="J115" s="7">
        <v>8</v>
      </c>
      <c r="K115" s="7">
        <f>J115*220</f>
        <v>1760</v>
      </c>
      <c r="L115" s="7">
        <f>J115*10</f>
        <v>80</v>
      </c>
      <c r="M115" s="24">
        <f>L115+K115</f>
        <v>1840</v>
      </c>
      <c r="N115" s="24">
        <v>1684</v>
      </c>
      <c r="O115" s="24">
        <f>N115+M115</f>
        <v>3524</v>
      </c>
      <c r="P115" s="15"/>
      <c r="R115" s="27"/>
      <c r="S115" s="1"/>
    </row>
    <row r="116" ht="19.55" customHeight="1" spans="1:19">
      <c r="A116" s="7">
        <v>112</v>
      </c>
      <c r="B116" s="7"/>
      <c r="C116" s="30" t="s">
        <v>354</v>
      </c>
      <c r="D116" s="30" t="s">
        <v>354</v>
      </c>
      <c r="E116" s="7" t="s">
        <v>355</v>
      </c>
      <c r="F116" s="9" t="s">
        <v>22</v>
      </c>
      <c r="G116" s="10" t="s">
        <v>296</v>
      </c>
      <c r="H116" s="7">
        <v>180</v>
      </c>
      <c r="I116" s="7" t="s">
        <v>355</v>
      </c>
      <c r="J116" s="7">
        <v>14</v>
      </c>
      <c r="K116" s="7">
        <f>J116*220</f>
        <v>3080</v>
      </c>
      <c r="L116" s="7">
        <f>J116*10</f>
        <v>140</v>
      </c>
      <c r="M116" s="24">
        <f>L116+K116</f>
        <v>3220</v>
      </c>
      <c r="N116" s="24">
        <v>3774</v>
      </c>
      <c r="O116" s="24">
        <f>N116+M116</f>
        <v>6994</v>
      </c>
      <c r="P116" s="15"/>
      <c r="R116" s="27"/>
      <c r="S116" s="1"/>
    </row>
    <row r="117" ht="19.55" customHeight="1" spans="1:19">
      <c r="A117" s="7">
        <v>113</v>
      </c>
      <c r="B117" s="7"/>
      <c r="C117" s="30" t="s">
        <v>356</v>
      </c>
      <c r="D117" s="30" t="s">
        <v>356</v>
      </c>
      <c r="E117" s="7" t="s">
        <v>357</v>
      </c>
      <c r="F117" s="9" t="s">
        <v>22</v>
      </c>
      <c r="G117" s="10" t="s">
        <v>358</v>
      </c>
      <c r="H117" s="7">
        <v>180</v>
      </c>
      <c r="I117" s="7" t="s">
        <v>357</v>
      </c>
      <c r="J117" s="7">
        <v>8</v>
      </c>
      <c r="K117" s="7">
        <f>J117*220</f>
        <v>1760</v>
      </c>
      <c r="L117" s="7">
        <f>J117*10</f>
        <v>80</v>
      </c>
      <c r="M117" s="24">
        <f>L117+K117</f>
        <v>1840</v>
      </c>
      <c r="N117" s="24"/>
      <c r="O117" s="24">
        <f>N117+M117</f>
        <v>1840</v>
      </c>
      <c r="P117" s="15"/>
      <c r="R117" s="27"/>
      <c r="S117" s="1"/>
    </row>
    <row r="118" ht="19.55" customHeight="1" spans="1:19">
      <c r="A118" s="7">
        <v>114</v>
      </c>
      <c r="B118" s="7"/>
      <c r="C118" s="30" t="s">
        <v>359</v>
      </c>
      <c r="D118" s="30" t="s">
        <v>359</v>
      </c>
      <c r="E118" s="7" t="s">
        <v>360</v>
      </c>
      <c r="F118" s="9" t="s">
        <v>22</v>
      </c>
      <c r="G118" s="10" t="s">
        <v>221</v>
      </c>
      <c r="H118" s="7">
        <v>180</v>
      </c>
      <c r="I118" s="7" t="s">
        <v>360</v>
      </c>
      <c r="J118" s="7">
        <v>11</v>
      </c>
      <c r="K118" s="7">
        <f>J118*220</f>
        <v>2420</v>
      </c>
      <c r="L118" s="7">
        <f>J118*10</f>
        <v>110</v>
      </c>
      <c r="M118" s="24">
        <f>L118+K118</f>
        <v>2530</v>
      </c>
      <c r="N118" s="24"/>
      <c r="O118" s="24">
        <f>N118+M118</f>
        <v>2530</v>
      </c>
      <c r="P118" s="15"/>
      <c r="R118" s="27"/>
      <c r="S118" s="1"/>
    </row>
    <row r="119" ht="19.55" customHeight="1" spans="1:19">
      <c r="A119" s="7">
        <v>115</v>
      </c>
      <c r="B119" s="7"/>
      <c r="C119" s="30" t="s">
        <v>361</v>
      </c>
      <c r="D119" s="30" t="s">
        <v>361</v>
      </c>
      <c r="E119" s="30" t="s">
        <v>362</v>
      </c>
      <c r="F119" s="9" t="s">
        <v>22</v>
      </c>
      <c r="G119" s="10" t="s">
        <v>296</v>
      </c>
      <c r="H119" s="7">
        <v>180</v>
      </c>
      <c r="I119" s="36" t="s">
        <v>363</v>
      </c>
      <c r="J119" s="7">
        <v>22</v>
      </c>
      <c r="K119" s="7">
        <f>J119*220</f>
        <v>4840</v>
      </c>
      <c r="L119" s="7">
        <f>J119*10</f>
        <v>220</v>
      </c>
      <c r="M119" s="24">
        <f>L119+K119</f>
        <v>5060</v>
      </c>
      <c r="N119" s="24"/>
      <c r="O119" s="24">
        <f>N119+M119</f>
        <v>5060</v>
      </c>
      <c r="P119" s="15"/>
      <c r="R119" s="27"/>
      <c r="S119" s="1"/>
    </row>
    <row r="120" ht="19.55" customHeight="1" spans="1:19">
      <c r="A120" s="7">
        <v>116</v>
      </c>
      <c r="B120" s="7"/>
      <c r="C120" s="30" t="s">
        <v>364</v>
      </c>
      <c r="D120" s="30" t="s">
        <v>364</v>
      </c>
      <c r="E120" s="7" t="s">
        <v>365</v>
      </c>
      <c r="F120" s="9" t="s">
        <v>22</v>
      </c>
      <c r="G120" s="10" t="s">
        <v>36</v>
      </c>
      <c r="H120" s="7">
        <v>180</v>
      </c>
      <c r="I120" s="7" t="s">
        <v>365</v>
      </c>
      <c r="J120" s="7">
        <v>12</v>
      </c>
      <c r="K120" s="7">
        <f>J120*220</f>
        <v>2640</v>
      </c>
      <c r="L120" s="7">
        <f>J120*10</f>
        <v>120</v>
      </c>
      <c r="M120" s="24">
        <f>L120+K120</f>
        <v>2760</v>
      </c>
      <c r="N120" s="24"/>
      <c r="O120" s="24">
        <f>N120+M120</f>
        <v>2760</v>
      </c>
      <c r="P120" s="15"/>
      <c r="R120" s="27"/>
      <c r="S120" s="1"/>
    </row>
    <row r="121" ht="19.55" customHeight="1" spans="1:19">
      <c r="A121" s="7">
        <v>117</v>
      </c>
      <c r="B121" s="7"/>
      <c r="C121" s="30" t="s">
        <v>366</v>
      </c>
      <c r="D121" s="30" t="s">
        <v>366</v>
      </c>
      <c r="E121" s="7" t="s">
        <v>367</v>
      </c>
      <c r="F121" s="9" t="s">
        <v>22</v>
      </c>
      <c r="G121" s="10" t="s">
        <v>221</v>
      </c>
      <c r="H121" s="7">
        <v>180</v>
      </c>
      <c r="I121" s="7" t="s">
        <v>367</v>
      </c>
      <c r="J121" s="7">
        <v>7</v>
      </c>
      <c r="K121" s="7">
        <f>J121*220</f>
        <v>1540</v>
      </c>
      <c r="L121" s="7">
        <f>J121*10</f>
        <v>70</v>
      </c>
      <c r="M121" s="24">
        <f>L121+K121</f>
        <v>1610</v>
      </c>
      <c r="N121" s="24"/>
      <c r="O121" s="24">
        <f>N121+M121</f>
        <v>1610</v>
      </c>
      <c r="P121" s="15"/>
      <c r="R121" s="27"/>
      <c r="S121" s="1"/>
    </row>
    <row r="122" ht="19.55" customHeight="1" spans="1:19">
      <c r="A122" s="7">
        <v>118</v>
      </c>
      <c r="B122" s="7"/>
      <c r="C122" s="30" t="s">
        <v>368</v>
      </c>
      <c r="D122" s="30" t="s">
        <v>368</v>
      </c>
      <c r="E122" s="7" t="s">
        <v>369</v>
      </c>
      <c r="F122" s="9" t="s">
        <v>22</v>
      </c>
      <c r="G122" s="10" t="s">
        <v>221</v>
      </c>
      <c r="H122" s="7">
        <v>180</v>
      </c>
      <c r="I122" s="7" t="s">
        <v>369</v>
      </c>
      <c r="J122" s="7">
        <v>6</v>
      </c>
      <c r="K122" s="7">
        <f>J122*220</f>
        <v>1320</v>
      </c>
      <c r="L122" s="7">
        <f>J122*10</f>
        <v>60</v>
      </c>
      <c r="M122" s="24">
        <f>L122+K122</f>
        <v>1380</v>
      </c>
      <c r="N122" s="24"/>
      <c r="O122" s="24">
        <f>N122+M122</f>
        <v>1380</v>
      </c>
      <c r="P122" s="15"/>
      <c r="R122" s="27"/>
      <c r="S122" s="1"/>
    </row>
    <row r="123" ht="19.55" customHeight="1" spans="1:19">
      <c r="A123" s="7">
        <v>119</v>
      </c>
      <c r="B123" s="7"/>
      <c r="C123" s="30" t="s">
        <v>370</v>
      </c>
      <c r="D123" s="30" t="s">
        <v>370</v>
      </c>
      <c r="E123" s="7" t="s">
        <v>371</v>
      </c>
      <c r="F123" s="9" t="s">
        <v>22</v>
      </c>
      <c r="G123" s="10" t="s">
        <v>296</v>
      </c>
      <c r="H123" s="7">
        <v>180</v>
      </c>
      <c r="I123" s="7" t="s">
        <v>371</v>
      </c>
      <c r="J123" s="7">
        <v>11</v>
      </c>
      <c r="K123" s="7">
        <f>J123*220</f>
        <v>2420</v>
      </c>
      <c r="L123" s="7">
        <f>J123*10</f>
        <v>110</v>
      </c>
      <c r="M123" s="24">
        <f>L123+K123</f>
        <v>2530</v>
      </c>
      <c r="N123" s="24"/>
      <c r="O123" s="24">
        <f>N123+M123</f>
        <v>2530</v>
      </c>
      <c r="P123" s="15"/>
      <c r="R123" s="27"/>
      <c r="S123" s="1"/>
    </row>
    <row r="124" ht="19.55" customHeight="1" spans="1:19">
      <c r="A124" s="7">
        <v>120</v>
      </c>
      <c r="B124" s="7"/>
      <c r="C124" s="30" t="s">
        <v>372</v>
      </c>
      <c r="D124" s="30" t="s">
        <v>372</v>
      </c>
      <c r="E124" s="7" t="s">
        <v>373</v>
      </c>
      <c r="F124" s="9" t="s">
        <v>22</v>
      </c>
      <c r="G124" s="10" t="s">
        <v>221</v>
      </c>
      <c r="H124" s="7">
        <v>180</v>
      </c>
      <c r="I124" s="7" t="s">
        <v>373</v>
      </c>
      <c r="J124" s="7">
        <v>14</v>
      </c>
      <c r="K124" s="7">
        <f>J124*220</f>
        <v>3080</v>
      </c>
      <c r="L124" s="7">
        <f>J124*10</f>
        <v>140</v>
      </c>
      <c r="M124" s="24">
        <f>L124+K124</f>
        <v>3220</v>
      </c>
      <c r="N124" s="24"/>
      <c r="O124" s="24">
        <f>N124+M124</f>
        <v>3220</v>
      </c>
      <c r="P124" s="15"/>
      <c r="R124" s="27"/>
      <c r="S124" s="1"/>
    </row>
    <row r="125" ht="19.55" customHeight="1" spans="1:19">
      <c r="A125" s="7">
        <v>121</v>
      </c>
      <c r="B125" s="7"/>
      <c r="C125" s="30" t="s">
        <v>374</v>
      </c>
      <c r="D125" s="30" t="s">
        <v>374</v>
      </c>
      <c r="E125" s="7" t="s">
        <v>375</v>
      </c>
      <c r="F125" s="9" t="s">
        <v>22</v>
      </c>
      <c r="G125" s="10" t="s">
        <v>296</v>
      </c>
      <c r="H125" s="7">
        <v>180</v>
      </c>
      <c r="I125" s="7" t="s">
        <v>375</v>
      </c>
      <c r="J125" s="7">
        <v>12</v>
      </c>
      <c r="K125" s="7">
        <f>J125*220</f>
        <v>2640</v>
      </c>
      <c r="L125" s="7">
        <f>J125*10</f>
        <v>120</v>
      </c>
      <c r="M125" s="24">
        <f>L125+K125</f>
        <v>2760</v>
      </c>
      <c r="N125" s="24"/>
      <c r="O125" s="24">
        <f>N125+M125</f>
        <v>2760</v>
      </c>
      <c r="P125" s="15"/>
      <c r="R125" s="27"/>
      <c r="S125" s="1"/>
    </row>
    <row r="126" ht="19.55" customHeight="1" spans="1:19">
      <c r="A126" s="7">
        <v>122</v>
      </c>
      <c r="B126" s="7"/>
      <c r="C126" s="30" t="s">
        <v>376</v>
      </c>
      <c r="D126" s="30" t="s">
        <v>376</v>
      </c>
      <c r="E126" s="7" t="s">
        <v>377</v>
      </c>
      <c r="F126" s="9" t="s">
        <v>22</v>
      </c>
      <c r="G126" s="10" t="s">
        <v>221</v>
      </c>
      <c r="H126" s="7">
        <v>180</v>
      </c>
      <c r="I126" s="7" t="s">
        <v>377</v>
      </c>
      <c r="J126" s="7">
        <v>11</v>
      </c>
      <c r="K126" s="7">
        <f>J126*220</f>
        <v>2420</v>
      </c>
      <c r="L126" s="7">
        <f>J126*10</f>
        <v>110</v>
      </c>
      <c r="M126" s="24">
        <f>L126+K126</f>
        <v>2530</v>
      </c>
      <c r="N126" s="24"/>
      <c r="O126" s="24">
        <f>N126+M126</f>
        <v>2530</v>
      </c>
      <c r="P126" s="15"/>
      <c r="R126" s="27"/>
      <c r="S126" s="1"/>
    </row>
    <row r="127" ht="19.55" customHeight="1" spans="1:19">
      <c r="A127" s="7">
        <v>123</v>
      </c>
      <c r="B127" s="7"/>
      <c r="C127" s="18" t="s">
        <v>378</v>
      </c>
      <c r="D127" s="18" t="s">
        <v>378</v>
      </c>
      <c r="E127" s="18" t="s">
        <v>379</v>
      </c>
      <c r="F127" s="9" t="s">
        <v>22</v>
      </c>
      <c r="G127" s="10" t="s">
        <v>221</v>
      </c>
      <c r="H127" s="7">
        <v>180</v>
      </c>
      <c r="I127" s="18" t="s">
        <v>379</v>
      </c>
      <c r="J127" s="7">
        <v>6</v>
      </c>
      <c r="K127" s="7">
        <f>J127*220</f>
        <v>1320</v>
      </c>
      <c r="L127" s="7">
        <f>J127*10</f>
        <v>60</v>
      </c>
      <c r="M127" s="24">
        <f>L127+K127</f>
        <v>1380</v>
      </c>
      <c r="N127" s="24">
        <v>1684</v>
      </c>
      <c r="O127" s="24">
        <f>N127+M127</f>
        <v>3064</v>
      </c>
      <c r="P127" s="15"/>
      <c r="R127" s="27"/>
      <c r="S127" s="1"/>
    </row>
    <row r="128" ht="19.55" customHeight="1" spans="1:19">
      <c r="A128" s="7">
        <v>124</v>
      </c>
      <c r="B128" s="7"/>
      <c r="C128" s="30" t="s">
        <v>380</v>
      </c>
      <c r="D128" s="30" t="s">
        <v>380</v>
      </c>
      <c r="E128" s="7" t="s">
        <v>381</v>
      </c>
      <c r="F128" s="9" t="s">
        <v>22</v>
      </c>
      <c r="G128" s="10" t="s">
        <v>221</v>
      </c>
      <c r="H128" s="7">
        <v>180</v>
      </c>
      <c r="I128" s="7" t="s">
        <v>381</v>
      </c>
      <c r="J128" s="7">
        <v>10</v>
      </c>
      <c r="K128" s="7">
        <f>J128*220</f>
        <v>2200</v>
      </c>
      <c r="L128" s="7">
        <f>J128*10</f>
        <v>100</v>
      </c>
      <c r="M128" s="24">
        <f>L128+K128</f>
        <v>2300</v>
      </c>
      <c r="N128" s="24"/>
      <c r="O128" s="24">
        <f>N128+M128</f>
        <v>2300</v>
      </c>
      <c r="P128" s="25"/>
      <c r="R128" s="27"/>
      <c r="S128" s="1"/>
    </row>
    <row r="129" ht="19.55" customHeight="1" spans="1:19">
      <c r="A129" s="7">
        <v>125</v>
      </c>
      <c r="B129" s="7"/>
      <c r="C129" s="30" t="s">
        <v>382</v>
      </c>
      <c r="D129" s="30" t="s">
        <v>382</v>
      </c>
      <c r="E129" s="7" t="s">
        <v>383</v>
      </c>
      <c r="F129" s="9" t="s">
        <v>22</v>
      </c>
      <c r="G129" s="12" t="s">
        <v>221</v>
      </c>
      <c r="H129" s="7">
        <v>180</v>
      </c>
      <c r="I129" s="7" t="s">
        <v>383</v>
      </c>
      <c r="J129" s="7">
        <v>7</v>
      </c>
      <c r="K129" s="7">
        <f>J129*220</f>
        <v>1540</v>
      </c>
      <c r="L129" s="7">
        <f>J129*10</f>
        <v>70</v>
      </c>
      <c r="M129" s="24">
        <f>L129+K129</f>
        <v>1610</v>
      </c>
      <c r="N129" s="24"/>
      <c r="O129" s="24">
        <f>N129+M129</f>
        <v>1610</v>
      </c>
      <c r="P129" s="25"/>
      <c r="R129" s="27"/>
      <c r="S129" s="1"/>
    </row>
    <row r="130" ht="19.55" customHeight="1" spans="1:19">
      <c r="A130" s="7">
        <v>126</v>
      </c>
      <c r="B130" s="7"/>
      <c r="C130" s="30" t="s">
        <v>384</v>
      </c>
      <c r="D130" s="30" t="s">
        <v>384</v>
      </c>
      <c r="E130" s="7" t="s">
        <v>385</v>
      </c>
      <c r="F130" s="9" t="s">
        <v>22</v>
      </c>
      <c r="G130" s="12" t="s">
        <v>221</v>
      </c>
      <c r="H130" s="7">
        <v>180</v>
      </c>
      <c r="I130" s="7" t="s">
        <v>385</v>
      </c>
      <c r="J130" s="7">
        <v>6</v>
      </c>
      <c r="K130" s="7">
        <f>J130*220</f>
        <v>1320</v>
      </c>
      <c r="L130" s="7">
        <f>J130*10</f>
        <v>60</v>
      </c>
      <c r="M130" s="24">
        <f>L130+K130</f>
        <v>1380</v>
      </c>
      <c r="N130" s="24"/>
      <c r="O130" s="24">
        <f>N130+M130</f>
        <v>1380</v>
      </c>
      <c r="P130" s="25"/>
      <c r="R130" s="27"/>
      <c r="S130" s="1"/>
    </row>
    <row r="131" ht="19.55" customHeight="1" spans="1:19">
      <c r="A131" s="7">
        <v>127</v>
      </c>
      <c r="B131" s="7" t="s">
        <v>386</v>
      </c>
      <c r="C131" s="20" t="s">
        <v>387</v>
      </c>
      <c r="D131" s="20" t="s">
        <v>387</v>
      </c>
      <c r="E131" s="20" t="s">
        <v>388</v>
      </c>
      <c r="F131" s="20" t="s">
        <v>22</v>
      </c>
      <c r="G131" s="10" t="s">
        <v>221</v>
      </c>
      <c r="H131" s="20">
        <v>180</v>
      </c>
      <c r="I131" s="20" t="s">
        <v>373</v>
      </c>
      <c r="J131" s="26">
        <v>14</v>
      </c>
      <c r="K131" s="20">
        <f t="shared" ref="K131:K136" si="23">H131*J131</f>
        <v>2520</v>
      </c>
      <c r="L131" s="20">
        <f t="shared" ref="L131:L142" si="24">J131*20</f>
        <v>280</v>
      </c>
      <c r="M131" s="37">
        <f t="shared" ref="M131:M142" si="25">K131+L131</f>
        <v>2800</v>
      </c>
      <c r="N131" s="26">
        <v>435</v>
      </c>
      <c r="O131" s="24">
        <f t="shared" ref="O131:O142" si="26">M131+N131</f>
        <v>3235</v>
      </c>
      <c r="P131" s="25"/>
      <c r="R131" s="27"/>
      <c r="S131" s="1"/>
    </row>
    <row r="132" ht="19.55" customHeight="1" spans="1:19">
      <c r="A132" s="7">
        <v>128</v>
      </c>
      <c r="B132" s="7"/>
      <c r="C132" s="20" t="s">
        <v>389</v>
      </c>
      <c r="D132" s="20" t="s">
        <v>389</v>
      </c>
      <c r="E132" s="20" t="s">
        <v>390</v>
      </c>
      <c r="F132" s="20" t="s">
        <v>22</v>
      </c>
      <c r="G132" s="10" t="s">
        <v>221</v>
      </c>
      <c r="H132" s="20">
        <v>180</v>
      </c>
      <c r="I132" s="20" t="s">
        <v>391</v>
      </c>
      <c r="J132" s="26">
        <v>13</v>
      </c>
      <c r="K132" s="20">
        <f>H132*J132</f>
        <v>2340</v>
      </c>
      <c r="L132" s="20">
        <f>J132*20</f>
        <v>260</v>
      </c>
      <c r="M132" s="37">
        <f>K132+L132</f>
        <v>2600</v>
      </c>
      <c r="N132" s="37">
        <v>0</v>
      </c>
      <c r="O132" s="24">
        <f>M132+N132</f>
        <v>2600</v>
      </c>
      <c r="P132" s="25"/>
      <c r="R132" s="27"/>
      <c r="S132" s="1"/>
    </row>
    <row r="133" ht="19.55" customHeight="1" spans="1:19">
      <c r="A133" s="7">
        <v>129</v>
      </c>
      <c r="B133" s="7"/>
      <c r="C133" s="20" t="s">
        <v>392</v>
      </c>
      <c r="D133" s="20" t="s">
        <v>392</v>
      </c>
      <c r="E133" s="20" t="s">
        <v>393</v>
      </c>
      <c r="F133" s="20" t="s">
        <v>22</v>
      </c>
      <c r="G133" s="40" t="s">
        <v>221</v>
      </c>
      <c r="H133" s="20">
        <v>180</v>
      </c>
      <c r="I133" s="20" t="s">
        <v>394</v>
      </c>
      <c r="J133" s="26">
        <v>12</v>
      </c>
      <c r="K133" s="20">
        <f>H133*J133</f>
        <v>2160</v>
      </c>
      <c r="L133" s="20">
        <f>J133*20</f>
        <v>240</v>
      </c>
      <c r="M133" s="37">
        <f>K133+L133</f>
        <v>2400</v>
      </c>
      <c r="N133" s="37">
        <v>0</v>
      </c>
      <c r="O133" s="24">
        <f>M133+N133</f>
        <v>2400</v>
      </c>
      <c r="P133" s="25"/>
      <c r="R133" s="27"/>
      <c r="S133" s="1"/>
    </row>
    <row r="134" ht="19.55" customHeight="1" spans="1:19">
      <c r="A134" s="7">
        <v>130</v>
      </c>
      <c r="B134" s="7"/>
      <c r="C134" s="20" t="s">
        <v>395</v>
      </c>
      <c r="D134" s="20" t="s">
        <v>395</v>
      </c>
      <c r="E134" s="20" t="s">
        <v>396</v>
      </c>
      <c r="F134" s="20" t="s">
        <v>22</v>
      </c>
      <c r="G134" s="12" t="s">
        <v>221</v>
      </c>
      <c r="H134" s="20">
        <v>180</v>
      </c>
      <c r="I134" s="20" t="s">
        <v>397</v>
      </c>
      <c r="J134" s="26">
        <v>12</v>
      </c>
      <c r="K134" s="20">
        <f>H134*J134</f>
        <v>2160</v>
      </c>
      <c r="L134" s="20">
        <f>J134*20</f>
        <v>240</v>
      </c>
      <c r="M134" s="37">
        <f>K134+L134</f>
        <v>2400</v>
      </c>
      <c r="N134" s="37">
        <v>0</v>
      </c>
      <c r="O134" s="24">
        <f>M134+N134</f>
        <v>2400</v>
      </c>
      <c r="P134" s="46"/>
      <c r="R134" s="27"/>
      <c r="S134" s="1"/>
    </row>
    <row r="135" ht="19.55" customHeight="1" spans="1:19">
      <c r="A135" s="7">
        <v>131</v>
      </c>
      <c r="B135" s="7"/>
      <c r="C135" s="20" t="s">
        <v>398</v>
      </c>
      <c r="D135" s="20" t="s">
        <v>398</v>
      </c>
      <c r="E135" s="20" t="s">
        <v>399</v>
      </c>
      <c r="F135" s="20" t="s">
        <v>22</v>
      </c>
      <c r="G135" s="10" t="s">
        <v>36</v>
      </c>
      <c r="H135" s="20">
        <v>180</v>
      </c>
      <c r="I135" s="20" t="s">
        <v>400</v>
      </c>
      <c r="J135" s="26">
        <v>14</v>
      </c>
      <c r="K135" s="20">
        <f>H135*J135</f>
        <v>2520</v>
      </c>
      <c r="L135" s="20">
        <f>J135*20</f>
        <v>280</v>
      </c>
      <c r="M135" s="37">
        <f>K135+L135</f>
        <v>2800</v>
      </c>
      <c r="N135" s="37">
        <v>0</v>
      </c>
      <c r="O135" s="24">
        <f>M135+N135</f>
        <v>2800</v>
      </c>
      <c r="P135" s="25"/>
      <c r="R135" s="27"/>
      <c r="S135" s="1"/>
    </row>
    <row r="136" ht="19.55" customHeight="1" spans="1:19">
      <c r="A136" s="7">
        <v>132</v>
      </c>
      <c r="B136" s="7"/>
      <c r="C136" s="20" t="s">
        <v>401</v>
      </c>
      <c r="D136" s="20" t="s">
        <v>401</v>
      </c>
      <c r="E136" s="20" t="s">
        <v>388</v>
      </c>
      <c r="F136" s="20" t="s">
        <v>22</v>
      </c>
      <c r="G136" s="10" t="s">
        <v>296</v>
      </c>
      <c r="H136" s="20">
        <v>180</v>
      </c>
      <c r="I136" s="20" t="s">
        <v>402</v>
      </c>
      <c r="J136" s="30">
        <v>20</v>
      </c>
      <c r="K136" s="7">
        <f>H136*J136</f>
        <v>3600</v>
      </c>
      <c r="L136" s="20">
        <f>J136*20</f>
        <v>400</v>
      </c>
      <c r="M136" s="37">
        <f>K136+L136</f>
        <v>4000</v>
      </c>
      <c r="N136" s="37">
        <v>0</v>
      </c>
      <c r="O136" s="24">
        <f>M136+N136</f>
        <v>4000</v>
      </c>
      <c r="P136" s="25"/>
      <c r="R136" s="27"/>
      <c r="S136" s="1"/>
    </row>
    <row r="137" ht="19.55" customHeight="1" spans="1:19">
      <c r="A137" s="7">
        <v>133</v>
      </c>
      <c r="B137" s="7"/>
      <c r="C137" s="20" t="s">
        <v>403</v>
      </c>
      <c r="D137" s="20" t="s">
        <v>404</v>
      </c>
      <c r="E137" s="20" t="s">
        <v>405</v>
      </c>
      <c r="F137" s="20" t="s">
        <v>52</v>
      </c>
      <c r="G137" s="10" t="s">
        <v>36</v>
      </c>
      <c r="H137" s="20">
        <v>180</v>
      </c>
      <c r="I137" s="20" t="s">
        <v>406</v>
      </c>
      <c r="J137" s="30">
        <v>20</v>
      </c>
      <c r="K137" s="7">
        <f t="shared" ref="K137:K146" si="27">J137*H137</f>
        <v>3600</v>
      </c>
      <c r="L137" s="20">
        <f>J137*20</f>
        <v>400</v>
      </c>
      <c r="M137" s="37">
        <f>K137+L137</f>
        <v>4000</v>
      </c>
      <c r="N137" s="26">
        <v>250</v>
      </c>
      <c r="O137" s="24">
        <f>M137+N137</f>
        <v>4250</v>
      </c>
      <c r="P137" s="25"/>
      <c r="R137" s="27"/>
      <c r="S137" s="1"/>
    </row>
    <row r="138" ht="19.55" customHeight="1" spans="1:19">
      <c r="A138" s="7">
        <v>134</v>
      </c>
      <c r="B138" s="7"/>
      <c r="C138" s="20" t="s">
        <v>407</v>
      </c>
      <c r="D138" s="20" t="s">
        <v>408</v>
      </c>
      <c r="E138" s="20" t="s">
        <v>409</v>
      </c>
      <c r="F138" s="20" t="s">
        <v>52</v>
      </c>
      <c r="G138" s="10" t="s">
        <v>221</v>
      </c>
      <c r="H138" s="20">
        <v>180</v>
      </c>
      <c r="I138" s="20" t="s">
        <v>410</v>
      </c>
      <c r="J138" s="30">
        <v>20</v>
      </c>
      <c r="K138" s="7">
        <f>J138*H138</f>
        <v>3600</v>
      </c>
      <c r="L138" s="20">
        <f>J138*20</f>
        <v>400</v>
      </c>
      <c r="M138" s="37">
        <f>K138+L138</f>
        <v>4000</v>
      </c>
      <c r="N138" s="26">
        <v>250</v>
      </c>
      <c r="O138" s="24">
        <f>M138+N138</f>
        <v>4250</v>
      </c>
      <c r="P138" s="25"/>
      <c r="R138" s="27"/>
      <c r="S138" s="1"/>
    </row>
    <row r="139" ht="19.55" customHeight="1" spans="1:19">
      <c r="A139" s="7">
        <v>135</v>
      </c>
      <c r="B139" s="7"/>
      <c r="C139" s="20" t="s">
        <v>411</v>
      </c>
      <c r="D139" s="20" t="s">
        <v>411</v>
      </c>
      <c r="E139" s="20" t="s">
        <v>412</v>
      </c>
      <c r="F139" s="20" t="s">
        <v>22</v>
      </c>
      <c r="G139" s="10" t="s">
        <v>36</v>
      </c>
      <c r="H139" s="20">
        <v>180</v>
      </c>
      <c r="I139" s="20" t="s">
        <v>413</v>
      </c>
      <c r="J139" s="30">
        <v>20</v>
      </c>
      <c r="K139" s="7">
        <f>J139*H139</f>
        <v>3600</v>
      </c>
      <c r="L139" s="20">
        <f>J139*20</f>
        <v>400</v>
      </c>
      <c r="M139" s="37">
        <f>K139+L139</f>
        <v>4000</v>
      </c>
      <c r="N139" s="37">
        <v>0</v>
      </c>
      <c r="O139" s="24">
        <f>M139+N139</f>
        <v>4000</v>
      </c>
      <c r="P139" s="25"/>
      <c r="R139" s="27"/>
      <c r="S139" s="1"/>
    </row>
    <row r="140" ht="19.55" customHeight="1" spans="1:19">
      <c r="A140" s="7">
        <v>136</v>
      </c>
      <c r="B140" s="7"/>
      <c r="C140" s="20" t="s">
        <v>414</v>
      </c>
      <c r="D140" s="20" t="s">
        <v>414</v>
      </c>
      <c r="E140" s="20" t="s">
        <v>415</v>
      </c>
      <c r="F140" s="20" t="s">
        <v>22</v>
      </c>
      <c r="G140" s="12" t="s">
        <v>296</v>
      </c>
      <c r="H140" s="20">
        <v>180</v>
      </c>
      <c r="I140" s="20" t="s">
        <v>416</v>
      </c>
      <c r="J140" s="30">
        <v>20</v>
      </c>
      <c r="K140" s="7">
        <f>J140*H140</f>
        <v>3600</v>
      </c>
      <c r="L140" s="20">
        <f>J140*20</f>
        <v>400</v>
      </c>
      <c r="M140" s="37">
        <f>K140+L140</f>
        <v>4000</v>
      </c>
      <c r="N140" s="26">
        <v>267</v>
      </c>
      <c r="O140" s="24">
        <f>M140+N140</f>
        <v>4267</v>
      </c>
      <c r="P140" s="25"/>
      <c r="R140" s="27"/>
      <c r="S140" s="1"/>
    </row>
    <row r="141" ht="19.55" customHeight="1" spans="1:19">
      <c r="A141" s="7">
        <v>137</v>
      </c>
      <c r="B141" s="7"/>
      <c r="C141" s="20" t="s">
        <v>417</v>
      </c>
      <c r="D141" s="20" t="s">
        <v>417</v>
      </c>
      <c r="E141" s="20" t="s">
        <v>418</v>
      </c>
      <c r="F141" s="20" t="s">
        <v>22</v>
      </c>
      <c r="G141" s="12" t="s">
        <v>221</v>
      </c>
      <c r="H141" s="20">
        <v>180</v>
      </c>
      <c r="I141" s="20" t="s">
        <v>419</v>
      </c>
      <c r="J141" s="30">
        <v>20</v>
      </c>
      <c r="K141" s="7">
        <f>J141*H141</f>
        <v>3600</v>
      </c>
      <c r="L141" s="20">
        <f>J141*20</f>
        <v>400</v>
      </c>
      <c r="M141" s="37">
        <f>K141+L141</f>
        <v>4000</v>
      </c>
      <c r="N141" s="37">
        <v>0</v>
      </c>
      <c r="O141" s="24">
        <f>M141+N141</f>
        <v>4000</v>
      </c>
      <c r="P141" s="25"/>
      <c r="R141" s="27"/>
      <c r="S141" s="1"/>
    </row>
    <row r="142" ht="19.55" customHeight="1" spans="1:19">
      <c r="A142" s="7">
        <v>138</v>
      </c>
      <c r="B142" s="7"/>
      <c r="C142" s="20" t="s">
        <v>420</v>
      </c>
      <c r="D142" s="20" t="s">
        <v>421</v>
      </c>
      <c r="E142" s="20" t="s">
        <v>415</v>
      </c>
      <c r="F142" s="20" t="s">
        <v>52</v>
      </c>
      <c r="G142" s="10" t="s">
        <v>221</v>
      </c>
      <c r="H142" s="20">
        <v>180</v>
      </c>
      <c r="I142" s="20" t="s">
        <v>422</v>
      </c>
      <c r="J142" s="30">
        <v>20</v>
      </c>
      <c r="K142" s="7">
        <f>J142*H142</f>
        <v>3600</v>
      </c>
      <c r="L142" s="20">
        <f>J142*20</f>
        <v>400</v>
      </c>
      <c r="M142" s="37">
        <f>K142+L142</f>
        <v>4000</v>
      </c>
      <c r="N142" s="26">
        <v>250</v>
      </c>
      <c r="O142" s="24">
        <f>M142+N142</f>
        <v>4250</v>
      </c>
      <c r="P142" s="25"/>
      <c r="R142" s="27"/>
      <c r="S142" s="1"/>
    </row>
    <row r="143" ht="19.55" customHeight="1" spans="1:19">
      <c r="A143" s="7">
        <v>139</v>
      </c>
      <c r="B143" s="7" t="s">
        <v>423</v>
      </c>
      <c r="C143" s="8" t="s">
        <v>424</v>
      </c>
      <c r="D143" s="8" t="s">
        <v>424</v>
      </c>
      <c r="E143" s="41" t="s">
        <v>425</v>
      </c>
      <c r="F143" s="41" t="s">
        <v>22</v>
      </c>
      <c r="G143" s="10" t="s">
        <v>358</v>
      </c>
      <c r="H143" s="30">
        <v>150</v>
      </c>
      <c r="I143" s="36" t="s">
        <v>426</v>
      </c>
      <c r="J143" s="30">
        <v>17</v>
      </c>
      <c r="K143" s="30">
        <f>J143*H143</f>
        <v>2550</v>
      </c>
      <c r="L143" s="30">
        <v>200</v>
      </c>
      <c r="M143" s="47">
        <f t="shared" ref="M143:M146" si="28">L143+K143</f>
        <v>2750</v>
      </c>
      <c r="N143" s="24">
        <f t="shared" ref="N143:N146" si="29">O143-M143</f>
        <v>251</v>
      </c>
      <c r="O143" s="24">
        <v>3001</v>
      </c>
      <c r="P143" s="25"/>
      <c r="R143" s="27"/>
      <c r="S143" s="1"/>
    </row>
    <row r="144" ht="19.55" customHeight="1" spans="1:19">
      <c r="A144" s="7">
        <v>140</v>
      </c>
      <c r="B144" s="7"/>
      <c r="C144" s="11" t="s">
        <v>427</v>
      </c>
      <c r="D144" s="11" t="s">
        <v>427</v>
      </c>
      <c r="E144" s="42" t="s">
        <v>428</v>
      </c>
      <c r="F144" s="41" t="s">
        <v>22</v>
      </c>
      <c r="G144" s="10" t="s">
        <v>296</v>
      </c>
      <c r="H144" s="30">
        <v>150</v>
      </c>
      <c r="I144" s="30" t="s">
        <v>429</v>
      </c>
      <c r="J144" s="30">
        <v>17</v>
      </c>
      <c r="K144" s="30">
        <f>J144*H144</f>
        <v>2550</v>
      </c>
      <c r="L144" s="30">
        <v>100</v>
      </c>
      <c r="M144" s="47">
        <f>L144+K144</f>
        <v>2650</v>
      </c>
      <c r="N144" s="24">
        <f>O144-M144</f>
        <v>180</v>
      </c>
      <c r="O144" s="24">
        <v>2830</v>
      </c>
      <c r="P144" s="25"/>
      <c r="R144" s="27"/>
      <c r="S144" s="1"/>
    </row>
    <row r="145" ht="19.55" customHeight="1" spans="1:19">
      <c r="A145" s="7">
        <v>141</v>
      </c>
      <c r="B145" s="7"/>
      <c r="C145" s="11" t="s">
        <v>430</v>
      </c>
      <c r="D145" s="11" t="s">
        <v>430</v>
      </c>
      <c r="E145" s="42" t="s">
        <v>431</v>
      </c>
      <c r="F145" s="41" t="s">
        <v>22</v>
      </c>
      <c r="G145" s="10" t="s">
        <v>296</v>
      </c>
      <c r="H145" s="30">
        <v>150</v>
      </c>
      <c r="I145" s="36" t="s">
        <v>432</v>
      </c>
      <c r="J145" s="30">
        <v>17</v>
      </c>
      <c r="K145" s="30">
        <f>J145*H145</f>
        <v>2550</v>
      </c>
      <c r="L145" s="30">
        <v>100</v>
      </c>
      <c r="M145" s="47">
        <f>L145+K145</f>
        <v>2650</v>
      </c>
      <c r="N145" s="24">
        <f>O145-M145</f>
        <v>180</v>
      </c>
      <c r="O145" s="24">
        <v>2830</v>
      </c>
      <c r="P145" s="25"/>
      <c r="R145" s="27"/>
      <c r="S145" s="1"/>
    </row>
    <row r="146" ht="19.55" customHeight="1" spans="1:19">
      <c r="A146" s="7">
        <v>142</v>
      </c>
      <c r="B146" s="7"/>
      <c r="C146" s="11" t="s">
        <v>433</v>
      </c>
      <c r="D146" s="11" t="s">
        <v>433</v>
      </c>
      <c r="E146" s="42" t="s">
        <v>434</v>
      </c>
      <c r="F146" s="41" t="s">
        <v>22</v>
      </c>
      <c r="G146" s="12" t="s">
        <v>358</v>
      </c>
      <c r="H146" s="30">
        <v>150</v>
      </c>
      <c r="I146" s="36" t="s">
        <v>435</v>
      </c>
      <c r="J146" s="30">
        <v>17</v>
      </c>
      <c r="K146" s="30">
        <f>J146*H146</f>
        <v>2550</v>
      </c>
      <c r="L146" s="30">
        <v>200</v>
      </c>
      <c r="M146" s="47">
        <f>L146+K146</f>
        <v>2750</v>
      </c>
      <c r="N146" s="24">
        <f>O146-M146</f>
        <v>80</v>
      </c>
      <c r="O146" s="24">
        <v>2830</v>
      </c>
      <c r="P146" s="25"/>
      <c r="R146" s="27"/>
      <c r="S146" s="1"/>
    </row>
    <row r="147" ht="19.55" customHeight="1" spans="1:19">
      <c r="A147" s="7">
        <v>143</v>
      </c>
      <c r="B147" s="7" t="s">
        <v>436</v>
      </c>
      <c r="C147" s="30" t="s">
        <v>437</v>
      </c>
      <c r="D147" s="30" t="s">
        <v>437</v>
      </c>
      <c r="E147" s="18" t="s">
        <v>438</v>
      </c>
      <c r="F147" s="9" t="s">
        <v>22</v>
      </c>
      <c r="G147" s="10"/>
      <c r="H147" s="7">
        <v>180</v>
      </c>
      <c r="I147" s="11" t="s">
        <v>439</v>
      </c>
      <c r="J147" s="7">
        <v>15.5</v>
      </c>
      <c r="K147" s="7">
        <f t="shared" ref="K147:K160" si="30">H147*J147</f>
        <v>2790</v>
      </c>
      <c r="L147" s="7">
        <v>290</v>
      </c>
      <c r="M147" s="24">
        <f t="shared" ref="M147:M160" si="31">K147+L147</f>
        <v>3080</v>
      </c>
      <c r="N147" s="24"/>
      <c r="O147" s="24">
        <f t="shared" ref="O147:O162" si="32">M147+N147</f>
        <v>3080</v>
      </c>
      <c r="P147" s="15"/>
      <c r="R147" s="27"/>
      <c r="S147" s="1"/>
    </row>
    <row r="148" ht="19.55" customHeight="1" spans="1:19">
      <c r="A148" s="7">
        <v>144</v>
      </c>
      <c r="B148" s="7"/>
      <c r="C148" s="40" t="s">
        <v>440</v>
      </c>
      <c r="D148" s="40" t="s">
        <v>440</v>
      </c>
      <c r="E148" s="18" t="s">
        <v>441</v>
      </c>
      <c r="F148" s="9" t="s">
        <v>22</v>
      </c>
      <c r="G148" s="10"/>
      <c r="H148" s="7">
        <v>180</v>
      </c>
      <c r="I148" s="11" t="s">
        <v>442</v>
      </c>
      <c r="J148" s="7">
        <v>13.5</v>
      </c>
      <c r="K148" s="7">
        <f>H148*J148</f>
        <v>2430</v>
      </c>
      <c r="L148" s="7"/>
      <c r="M148" s="24">
        <f>K148+L148</f>
        <v>2430</v>
      </c>
      <c r="N148" s="24"/>
      <c r="O148" s="24">
        <f>M148+N148</f>
        <v>2430</v>
      </c>
      <c r="P148" s="15"/>
      <c r="R148" s="27"/>
      <c r="S148" s="1"/>
    </row>
    <row r="149" ht="19.55" customHeight="1" spans="1:19">
      <c r="A149" s="7">
        <v>145</v>
      </c>
      <c r="B149" s="7"/>
      <c r="C149" s="40" t="s">
        <v>443</v>
      </c>
      <c r="D149" s="40" t="s">
        <v>443</v>
      </c>
      <c r="E149" s="18" t="s">
        <v>444</v>
      </c>
      <c r="F149" s="9" t="s">
        <v>22</v>
      </c>
      <c r="G149" s="10"/>
      <c r="H149" s="7">
        <v>180</v>
      </c>
      <c r="I149" s="11" t="s">
        <v>445</v>
      </c>
      <c r="J149" s="7">
        <v>13.5</v>
      </c>
      <c r="K149" s="7">
        <f>H149*J149</f>
        <v>2430</v>
      </c>
      <c r="L149" s="7"/>
      <c r="M149" s="24">
        <f>K149+L149</f>
        <v>2430</v>
      </c>
      <c r="N149" s="24"/>
      <c r="O149" s="24">
        <f>M149+N149</f>
        <v>2430</v>
      </c>
      <c r="P149" s="15"/>
      <c r="R149" s="27"/>
      <c r="S149" s="1"/>
    </row>
    <row r="150" ht="19.55" customHeight="1" spans="1:19">
      <c r="A150" s="7">
        <v>146</v>
      </c>
      <c r="B150" s="7"/>
      <c r="C150" s="40" t="s">
        <v>446</v>
      </c>
      <c r="D150" s="40" t="s">
        <v>447</v>
      </c>
      <c r="E150" s="18" t="s">
        <v>438</v>
      </c>
      <c r="F150" s="9" t="s">
        <v>47</v>
      </c>
      <c r="G150" s="12"/>
      <c r="H150" s="7">
        <v>180</v>
      </c>
      <c r="I150" s="11" t="s">
        <v>448</v>
      </c>
      <c r="J150" s="7">
        <v>13.5</v>
      </c>
      <c r="K150" s="7">
        <f>H150*J150</f>
        <v>2430</v>
      </c>
      <c r="L150" s="7">
        <v>100</v>
      </c>
      <c r="M150" s="24">
        <f>K150+L150</f>
        <v>2530</v>
      </c>
      <c r="N150" s="48"/>
      <c r="O150" s="24">
        <f>M150+N150</f>
        <v>2530</v>
      </c>
      <c r="P150" s="15"/>
      <c r="R150" s="27"/>
      <c r="S150" s="1"/>
    </row>
    <row r="151" ht="19.55" customHeight="1" spans="1:19">
      <c r="A151" s="7">
        <v>147</v>
      </c>
      <c r="B151" s="7"/>
      <c r="C151" s="40" t="s">
        <v>449</v>
      </c>
      <c r="D151" s="40" t="s">
        <v>449</v>
      </c>
      <c r="E151" s="18" t="s">
        <v>444</v>
      </c>
      <c r="F151" s="9" t="s">
        <v>22</v>
      </c>
      <c r="G151" s="12"/>
      <c r="H151" s="7">
        <v>180</v>
      </c>
      <c r="I151" s="11" t="s">
        <v>450</v>
      </c>
      <c r="J151" s="7">
        <v>13.5</v>
      </c>
      <c r="K151" s="7">
        <f>H151*J151</f>
        <v>2430</v>
      </c>
      <c r="L151" s="7">
        <v>100</v>
      </c>
      <c r="M151" s="24">
        <f>K151+L151</f>
        <v>2530</v>
      </c>
      <c r="N151" s="48"/>
      <c r="O151" s="24">
        <f>M151+N151</f>
        <v>2530</v>
      </c>
      <c r="P151" s="15"/>
      <c r="R151" s="27"/>
      <c r="S151" s="1"/>
    </row>
    <row r="152" ht="19.55" customHeight="1" spans="1:19">
      <c r="A152" s="7">
        <v>148</v>
      </c>
      <c r="B152" s="7"/>
      <c r="C152" s="40" t="s">
        <v>451</v>
      </c>
      <c r="D152" s="40" t="s">
        <v>451</v>
      </c>
      <c r="E152" s="18" t="s">
        <v>438</v>
      </c>
      <c r="F152" s="9" t="s">
        <v>22</v>
      </c>
      <c r="G152" s="12"/>
      <c r="H152" s="7">
        <v>180</v>
      </c>
      <c r="I152" s="11" t="s">
        <v>452</v>
      </c>
      <c r="J152" s="7">
        <v>13.5</v>
      </c>
      <c r="K152" s="7">
        <f>H152*J152</f>
        <v>2430</v>
      </c>
      <c r="L152" s="7"/>
      <c r="M152" s="24">
        <f>K152+L152</f>
        <v>2430</v>
      </c>
      <c r="N152" s="24"/>
      <c r="O152" s="24">
        <f>M152+N152</f>
        <v>2430</v>
      </c>
      <c r="P152" s="15"/>
      <c r="R152" s="27"/>
      <c r="S152" s="1"/>
    </row>
    <row r="153" ht="19.55" customHeight="1" spans="1:19">
      <c r="A153" s="7">
        <v>149</v>
      </c>
      <c r="B153" s="7"/>
      <c r="C153" s="43" t="s">
        <v>453</v>
      </c>
      <c r="D153" s="43" t="s">
        <v>453</v>
      </c>
      <c r="E153" s="18" t="s">
        <v>438</v>
      </c>
      <c r="F153" s="9" t="s">
        <v>22</v>
      </c>
      <c r="G153" s="12"/>
      <c r="H153" s="7">
        <v>180</v>
      </c>
      <c r="I153" s="11" t="s">
        <v>454</v>
      </c>
      <c r="J153" s="7">
        <v>13.5</v>
      </c>
      <c r="K153" s="7">
        <f>H153*J153</f>
        <v>2430</v>
      </c>
      <c r="L153" s="7"/>
      <c r="M153" s="24">
        <f>K153+L153</f>
        <v>2430</v>
      </c>
      <c r="N153" s="24"/>
      <c r="O153" s="24">
        <f>M153+N153</f>
        <v>2430</v>
      </c>
      <c r="P153" s="15"/>
      <c r="R153" s="27"/>
      <c r="S153" s="1"/>
    </row>
    <row r="154" ht="19.55" customHeight="1" spans="1:19">
      <c r="A154" s="7">
        <v>150</v>
      </c>
      <c r="B154" s="7"/>
      <c r="C154" s="40" t="s">
        <v>455</v>
      </c>
      <c r="D154" s="40" t="s">
        <v>456</v>
      </c>
      <c r="E154" s="18" t="s">
        <v>438</v>
      </c>
      <c r="F154" s="9" t="s">
        <v>47</v>
      </c>
      <c r="G154" s="12"/>
      <c r="H154" s="7">
        <v>180</v>
      </c>
      <c r="I154" s="11" t="s">
        <v>457</v>
      </c>
      <c r="J154" s="7">
        <v>13.5</v>
      </c>
      <c r="K154" s="7">
        <f>H154*J154</f>
        <v>2430</v>
      </c>
      <c r="L154" s="7"/>
      <c r="M154" s="24">
        <f>K154+L154</f>
        <v>2430</v>
      </c>
      <c r="N154" s="24"/>
      <c r="O154" s="24">
        <f>M154+N154</f>
        <v>2430</v>
      </c>
      <c r="P154" s="15"/>
      <c r="R154" s="27"/>
      <c r="S154" s="1"/>
    </row>
    <row r="155" ht="19.55" customHeight="1" spans="1:19">
      <c r="A155" s="7">
        <v>151</v>
      </c>
      <c r="B155" s="7"/>
      <c r="C155" s="40" t="s">
        <v>458</v>
      </c>
      <c r="D155" s="40" t="s">
        <v>458</v>
      </c>
      <c r="E155" s="18" t="s">
        <v>438</v>
      </c>
      <c r="F155" s="9" t="s">
        <v>22</v>
      </c>
      <c r="G155" s="12"/>
      <c r="H155" s="7">
        <v>180</v>
      </c>
      <c r="I155" s="11" t="s">
        <v>459</v>
      </c>
      <c r="J155" s="7">
        <v>13.5</v>
      </c>
      <c r="K155" s="7">
        <f>H155*J155</f>
        <v>2430</v>
      </c>
      <c r="L155" s="7"/>
      <c r="M155" s="24">
        <f>K155+L155</f>
        <v>2430</v>
      </c>
      <c r="N155" s="24"/>
      <c r="O155" s="24">
        <f>M155+N155</f>
        <v>2430</v>
      </c>
      <c r="P155" s="15"/>
      <c r="R155" s="27"/>
      <c r="S155" s="1"/>
    </row>
    <row r="156" ht="19.55" customHeight="1" spans="1:19">
      <c r="A156" s="7">
        <v>152</v>
      </c>
      <c r="B156" s="7"/>
      <c r="C156" s="40" t="s">
        <v>460</v>
      </c>
      <c r="D156" s="40" t="s">
        <v>460</v>
      </c>
      <c r="E156" s="18" t="s">
        <v>461</v>
      </c>
      <c r="F156" s="9" t="s">
        <v>22</v>
      </c>
      <c r="G156" s="12"/>
      <c r="H156" s="7">
        <v>180</v>
      </c>
      <c r="I156" s="11" t="s">
        <v>462</v>
      </c>
      <c r="J156" s="7">
        <v>13.5</v>
      </c>
      <c r="K156" s="7">
        <f>H156*J156</f>
        <v>2430</v>
      </c>
      <c r="L156" s="7">
        <v>80</v>
      </c>
      <c r="M156" s="24">
        <f>K156+L156</f>
        <v>2510</v>
      </c>
      <c r="N156" s="24"/>
      <c r="O156" s="24">
        <f>M156+N156</f>
        <v>2510</v>
      </c>
      <c r="P156" s="15"/>
      <c r="R156" s="27"/>
      <c r="S156" s="1"/>
    </row>
    <row r="157" ht="19.55" customHeight="1" spans="1:19">
      <c r="A157" s="7">
        <v>153</v>
      </c>
      <c r="B157" s="7"/>
      <c r="C157" s="40" t="s">
        <v>463</v>
      </c>
      <c r="D157" s="40" t="s">
        <v>463</v>
      </c>
      <c r="E157" s="18" t="s">
        <v>438</v>
      </c>
      <c r="F157" s="9" t="s">
        <v>22</v>
      </c>
      <c r="G157" s="10"/>
      <c r="H157" s="7">
        <v>180</v>
      </c>
      <c r="I157" s="11" t="s">
        <v>464</v>
      </c>
      <c r="J157" s="7">
        <v>13.5</v>
      </c>
      <c r="K157" s="7">
        <f>H157*J157</f>
        <v>2430</v>
      </c>
      <c r="L157" s="7"/>
      <c r="M157" s="24">
        <f>K157+L157</f>
        <v>2430</v>
      </c>
      <c r="N157" s="24"/>
      <c r="O157" s="24">
        <f>M157+N157</f>
        <v>2430</v>
      </c>
      <c r="P157" s="15"/>
      <c r="R157" s="27"/>
      <c r="S157" s="1"/>
    </row>
    <row r="158" ht="19.55" customHeight="1" spans="1:19">
      <c r="A158" s="7">
        <v>154</v>
      </c>
      <c r="B158" s="7"/>
      <c r="C158" s="30" t="s">
        <v>465</v>
      </c>
      <c r="D158" s="30" t="s">
        <v>465</v>
      </c>
      <c r="E158" s="18" t="s">
        <v>438</v>
      </c>
      <c r="F158" s="9" t="s">
        <v>22</v>
      </c>
      <c r="G158" s="12"/>
      <c r="H158" s="7">
        <v>180</v>
      </c>
      <c r="I158" s="11" t="s">
        <v>466</v>
      </c>
      <c r="J158" s="7">
        <v>13.5</v>
      </c>
      <c r="K158" s="7">
        <f>H158*J158</f>
        <v>2430</v>
      </c>
      <c r="L158" s="7"/>
      <c r="M158" s="24">
        <f>K158+L158</f>
        <v>2430</v>
      </c>
      <c r="N158" s="24"/>
      <c r="O158" s="24">
        <f>M158+N158</f>
        <v>2430</v>
      </c>
      <c r="P158" s="15"/>
      <c r="R158" s="27"/>
      <c r="S158" s="1"/>
    </row>
    <row r="159" ht="19.55" customHeight="1" spans="1:19">
      <c r="A159" s="7">
        <v>155</v>
      </c>
      <c r="B159" s="7"/>
      <c r="C159" s="40" t="s">
        <v>467</v>
      </c>
      <c r="D159" s="40" t="s">
        <v>467</v>
      </c>
      <c r="E159" s="18" t="s">
        <v>468</v>
      </c>
      <c r="F159" s="9" t="s">
        <v>22</v>
      </c>
      <c r="G159" s="10"/>
      <c r="H159" s="7">
        <v>180</v>
      </c>
      <c r="I159" s="11" t="s">
        <v>469</v>
      </c>
      <c r="J159" s="7">
        <v>13.5</v>
      </c>
      <c r="K159" s="7">
        <f>H159*J159</f>
        <v>2430</v>
      </c>
      <c r="L159" s="7"/>
      <c r="M159" s="24">
        <f>K159+L159</f>
        <v>2430</v>
      </c>
      <c r="N159" s="24">
        <v>2950</v>
      </c>
      <c r="O159" s="24">
        <f>M159+N159</f>
        <v>5380</v>
      </c>
      <c r="P159" s="15"/>
      <c r="R159" s="27"/>
      <c r="S159" s="1"/>
    </row>
    <row r="160" ht="19.55" customHeight="1" spans="1:19">
      <c r="A160" s="7">
        <v>156</v>
      </c>
      <c r="B160" s="7"/>
      <c r="C160" s="40" t="s">
        <v>470</v>
      </c>
      <c r="D160" s="40" t="s">
        <v>470</v>
      </c>
      <c r="E160" s="18" t="s">
        <v>471</v>
      </c>
      <c r="F160" s="9" t="s">
        <v>22</v>
      </c>
      <c r="G160" s="12"/>
      <c r="H160" s="7">
        <v>180</v>
      </c>
      <c r="I160" s="11" t="s">
        <v>472</v>
      </c>
      <c r="J160" s="7">
        <v>13.5</v>
      </c>
      <c r="K160" s="7">
        <f>H160*J160</f>
        <v>2430</v>
      </c>
      <c r="L160" s="7">
        <v>87</v>
      </c>
      <c r="M160" s="24">
        <f>K160+L160</f>
        <v>2517</v>
      </c>
      <c r="N160" s="24">
        <v>2950</v>
      </c>
      <c r="O160" s="24">
        <f>M160+N160</f>
        <v>5467</v>
      </c>
      <c r="P160" s="15"/>
      <c r="R160" s="27"/>
      <c r="S160" s="1"/>
    </row>
    <row r="161" ht="19.55" customHeight="1" spans="1:19">
      <c r="A161" s="7">
        <v>157</v>
      </c>
      <c r="B161" s="7"/>
      <c r="C161" s="7" t="s">
        <v>473</v>
      </c>
      <c r="D161" s="7" t="s">
        <v>474</v>
      </c>
      <c r="E161" s="7" t="s">
        <v>475</v>
      </c>
      <c r="F161" s="7" t="s">
        <v>155</v>
      </c>
      <c r="G161" s="7"/>
      <c r="H161" s="7"/>
      <c r="I161" s="7"/>
      <c r="J161" s="7"/>
      <c r="K161" s="49"/>
      <c r="L161" s="7"/>
      <c r="M161" s="24"/>
      <c r="N161" s="24">
        <v>2950</v>
      </c>
      <c r="O161" s="24">
        <f>M161+N161</f>
        <v>2950</v>
      </c>
      <c r="P161" s="15"/>
      <c r="R161" s="27"/>
      <c r="S161" s="1"/>
    </row>
    <row r="162" ht="19.55" customHeight="1" spans="1:19">
      <c r="A162" s="7">
        <v>158</v>
      </c>
      <c r="B162" s="7"/>
      <c r="C162" s="7" t="s">
        <v>476</v>
      </c>
      <c r="D162" s="7" t="s">
        <v>477</v>
      </c>
      <c r="E162" s="7" t="s">
        <v>478</v>
      </c>
      <c r="F162" s="7" t="s">
        <v>47</v>
      </c>
      <c r="G162" s="7"/>
      <c r="H162" s="7"/>
      <c r="I162" s="7"/>
      <c r="J162" s="7"/>
      <c r="K162" s="49"/>
      <c r="L162" s="7"/>
      <c r="M162" s="24"/>
      <c r="N162" s="24">
        <v>2950</v>
      </c>
      <c r="O162" s="24">
        <f>M162+N162</f>
        <v>2950</v>
      </c>
      <c r="P162" s="15"/>
      <c r="R162" s="27"/>
      <c r="S162" s="1"/>
    </row>
    <row r="163" ht="19.55" customHeight="1" spans="1:19">
      <c r="A163" s="7">
        <v>159</v>
      </c>
      <c r="B163" s="7" t="s">
        <v>479</v>
      </c>
      <c r="C163" s="43" t="s">
        <v>480</v>
      </c>
      <c r="D163" s="43" t="s">
        <v>480</v>
      </c>
      <c r="E163" s="43" t="s">
        <v>481</v>
      </c>
      <c r="F163" s="43" t="s">
        <v>22</v>
      </c>
      <c r="G163" s="10" t="s">
        <v>296</v>
      </c>
      <c r="H163" s="7">
        <v>220</v>
      </c>
      <c r="I163" s="19" t="s">
        <v>482</v>
      </c>
      <c r="J163" s="7">
        <v>26</v>
      </c>
      <c r="K163" s="7">
        <f t="shared" ref="K163:K176" si="33">J163*H163</f>
        <v>5720</v>
      </c>
      <c r="L163" s="7">
        <v>500</v>
      </c>
      <c r="M163" s="24">
        <f t="shared" ref="M163:M166" si="34">L163+K163</f>
        <v>6220</v>
      </c>
      <c r="N163" s="24">
        <v>1000</v>
      </c>
      <c r="O163" s="24">
        <f t="shared" ref="O163:O166" si="35">N163+M163</f>
        <v>7220</v>
      </c>
      <c r="P163" s="25"/>
      <c r="R163" s="27"/>
      <c r="S163" s="1"/>
    </row>
    <row r="164" ht="19.55" customHeight="1" spans="1:19">
      <c r="A164" s="7">
        <v>160</v>
      </c>
      <c r="B164" s="7"/>
      <c r="C164" s="43" t="s">
        <v>483</v>
      </c>
      <c r="D164" s="43" t="s">
        <v>484</v>
      </c>
      <c r="E164" s="43" t="s">
        <v>485</v>
      </c>
      <c r="F164" s="43" t="s">
        <v>486</v>
      </c>
      <c r="G164" s="10" t="s">
        <v>221</v>
      </c>
      <c r="H164" s="7">
        <v>220</v>
      </c>
      <c r="I164" s="19" t="s">
        <v>487</v>
      </c>
      <c r="J164" s="7">
        <v>18</v>
      </c>
      <c r="K164" s="7">
        <f>J164*H164</f>
        <v>3960</v>
      </c>
      <c r="L164" s="7"/>
      <c r="M164" s="24">
        <f>L164+K164</f>
        <v>3960</v>
      </c>
      <c r="N164" s="24"/>
      <c r="O164" s="24">
        <f>N164+M164</f>
        <v>3960</v>
      </c>
      <c r="P164" s="25"/>
      <c r="R164" s="27"/>
      <c r="S164" s="1"/>
    </row>
    <row r="165" ht="19.55" customHeight="1" spans="1:19">
      <c r="A165" s="7">
        <v>161</v>
      </c>
      <c r="B165" s="7"/>
      <c r="C165" s="43" t="s">
        <v>488</v>
      </c>
      <c r="D165" s="43" t="s">
        <v>488</v>
      </c>
      <c r="E165" s="43" t="s">
        <v>489</v>
      </c>
      <c r="F165" s="43" t="s">
        <v>22</v>
      </c>
      <c r="G165" s="10" t="s">
        <v>296</v>
      </c>
      <c r="H165" s="7">
        <v>220</v>
      </c>
      <c r="I165" s="19" t="s">
        <v>490</v>
      </c>
      <c r="J165" s="7">
        <v>26</v>
      </c>
      <c r="K165" s="7">
        <f>J165*H165</f>
        <v>5720</v>
      </c>
      <c r="L165" s="7">
        <v>500</v>
      </c>
      <c r="M165" s="24">
        <f>L165+K165</f>
        <v>6220</v>
      </c>
      <c r="N165" s="24">
        <v>1000</v>
      </c>
      <c r="O165" s="24">
        <f>N165+M165</f>
        <v>7220</v>
      </c>
      <c r="P165" s="25"/>
      <c r="R165" s="27"/>
      <c r="S165" s="1"/>
    </row>
    <row r="166" ht="19.55" customHeight="1" spans="1:19">
      <c r="A166" s="7">
        <v>162</v>
      </c>
      <c r="B166" s="7"/>
      <c r="C166" s="43" t="s">
        <v>491</v>
      </c>
      <c r="D166" s="43" t="s">
        <v>491</v>
      </c>
      <c r="E166" s="43" t="s">
        <v>492</v>
      </c>
      <c r="F166" s="43" t="s">
        <v>22</v>
      </c>
      <c r="G166" s="12" t="s">
        <v>296</v>
      </c>
      <c r="H166" s="7">
        <v>220</v>
      </c>
      <c r="I166" s="19" t="s">
        <v>493</v>
      </c>
      <c r="J166" s="7">
        <v>26</v>
      </c>
      <c r="K166" s="7">
        <f>J166*H166</f>
        <v>5720</v>
      </c>
      <c r="L166" s="7">
        <v>300</v>
      </c>
      <c r="M166" s="24">
        <f>L166+K166</f>
        <v>6020</v>
      </c>
      <c r="N166" s="24">
        <v>688</v>
      </c>
      <c r="O166" s="24">
        <f>N166+M166</f>
        <v>6708</v>
      </c>
      <c r="P166" s="25"/>
      <c r="R166" s="27"/>
      <c r="S166" s="1"/>
    </row>
    <row r="167" ht="19.55" customHeight="1" spans="1:19">
      <c r="A167" s="7">
        <v>163</v>
      </c>
      <c r="B167" s="7" t="s">
        <v>494</v>
      </c>
      <c r="C167" s="19" t="s">
        <v>495</v>
      </c>
      <c r="D167" s="19" t="s">
        <v>495</v>
      </c>
      <c r="E167" s="18" t="s">
        <v>496</v>
      </c>
      <c r="F167" s="9" t="s">
        <v>22</v>
      </c>
      <c r="G167" s="17">
        <v>95</v>
      </c>
      <c r="H167" s="7">
        <v>180</v>
      </c>
      <c r="I167" s="18" t="s">
        <v>496</v>
      </c>
      <c r="J167" s="7">
        <v>14.5</v>
      </c>
      <c r="K167" s="7">
        <f>J167*H167</f>
        <v>2610</v>
      </c>
      <c r="L167" s="7">
        <v>92</v>
      </c>
      <c r="M167" s="24">
        <f t="shared" ref="M167:M176" si="36">K167+L167</f>
        <v>2702</v>
      </c>
      <c r="N167" s="48"/>
      <c r="O167" s="24">
        <f t="shared" ref="O167:O197" si="37">M167+N167</f>
        <v>2702</v>
      </c>
      <c r="P167" s="25"/>
      <c r="R167" s="27"/>
      <c r="S167" s="1"/>
    </row>
    <row r="168" ht="19.55" customHeight="1" spans="1:19">
      <c r="A168" s="7">
        <v>164</v>
      </c>
      <c r="B168" s="7"/>
      <c r="C168" s="19" t="s">
        <v>497</v>
      </c>
      <c r="D168" s="19" t="s">
        <v>497</v>
      </c>
      <c r="E168" s="18" t="s">
        <v>498</v>
      </c>
      <c r="F168" s="9" t="s">
        <v>22</v>
      </c>
      <c r="G168" s="17">
        <v>96</v>
      </c>
      <c r="H168" s="7">
        <v>180</v>
      </c>
      <c r="I168" s="18" t="s">
        <v>498</v>
      </c>
      <c r="J168" s="7">
        <v>14</v>
      </c>
      <c r="K168" s="7">
        <f>J168*H168</f>
        <v>2520</v>
      </c>
      <c r="L168" s="7">
        <v>94</v>
      </c>
      <c r="M168" s="24">
        <f>K168+L168</f>
        <v>2614</v>
      </c>
      <c r="N168" s="24"/>
      <c r="O168" s="24">
        <f>M168+N168</f>
        <v>2614</v>
      </c>
      <c r="P168" s="25"/>
      <c r="R168" s="27"/>
      <c r="S168" s="1"/>
    </row>
    <row r="169" ht="19.55" customHeight="1" spans="1:19">
      <c r="A169" s="7">
        <v>165</v>
      </c>
      <c r="B169" s="7"/>
      <c r="C169" s="19" t="s">
        <v>499</v>
      </c>
      <c r="D169" s="19" t="s">
        <v>499</v>
      </c>
      <c r="E169" s="18" t="s">
        <v>500</v>
      </c>
      <c r="F169" s="9" t="s">
        <v>22</v>
      </c>
      <c r="G169" s="17">
        <v>92</v>
      </c>
      <c r="H169" s="7">
        <v>180</v>
      </c>
      <c r="I169" s="18" t="s">
        <v>500</v>
      </c>
      <c r="J169" s="7">
        <v>14.5</v>
      </c>
      <c r="K169" s="7">
        <f>J169*H169</f>
        <v>2610</v>
      </c>
      <c r="L169" s="7">
        <v>70</v>
      </c>
      <c r="M169" s="24">
        <f>K169+L169</f>
        <v>2680</v>
      </c>
      <c r="N169" s="24">
        <v>970</v>
      </c>
      <c r="O169" s="24">
        <f>M169+N169</f>
        <v>3650</v>
      </c>
      <c r="P169" s="25"/>
      <c r="R169" s="27"/>
      <c r="S169" s="1"/>
    </row>
    <row r="170" ht="19.55" customHeight="1" spans="1:19">
      <c r="A170" s="7">
        <v>166</v>
      </c>
      <c r="B170" s="7"/>
      <c r="C170" s="19" t="s">
        <v>501</v>
      </c>
      <c r="D170" s="19" t="s">
        <v>501</v>
      </c>
      <c r="E170" s="18" t="s">
        <v>502</v>
      </c>
      <c r="F170" s="9" t="s">
        <v>22</v>
      </c>
      <c r="G170" s="16">
        <v>95</v>
      </c>
      <c r="H170" s="7">
        <v>180</v>
      </c>
      <c r="I170" s="18" t="s">
        <v>502</v>
      </c>
      <c r="J170" s="7">
        <v>14.5</v>
      </c>
      <c r="K170" s="7">
        <f>J170*H170</f>
        <v>2610</v>
      </c>
      <c r="L170" s="7">
        <v>92</v>
      </c>
      <c r="M170" s="24">
        <f>K170+L170</f>
        <v>2702</v>
      </c>
      <c r="N170" s="24"/>
      <c r="O170" s="24">
        <f>M170+N170</f>
        <v>2702</v>
      </c>
      <c r="P170" s="25"/>
      <c r="R170" s="27"/>
      <c r="S170" s="1"/>
    </row>
    <row r="171" ht="19.55" customHeight="1" spans="1:19">
      <c r="A171" s="7">
        <v>167</v>
      </c>
      <c r="B171" s="7"/>
      <c r="C171" s="19" t="s">
        <v>503</v>
      </c>
      <c r="D171" s="19" t="s">
        <v>503</v>
      </c>
      <c r="E171" s="18" t="s">
        <v>504</v>
      </c>
      <c r="F171" s="9" t="s">
        <v>22</v>
      </c>
      <c r="G171" s="16">
        <v>95</v>
      </c>
      <c r="H171" s="7">
        <v>180</v>
      </c>
      <c r="I171" s="18" t="s">
        <v>504</v>
      </c>
      <c r="J171" s="7">
        <v>14.5</v>
      </c>
      <c r="K171" s="7">
        <f>J171*H171</f>
        <v>2610</v>
      </c>
      <c r="L171" s="7">
        <v>92</v>
      </c>
      <c r="M171" s="24">
        <f>K171+L171</f>
        <v>2702</v>
      </c>
      <c r="N171" s="24"/>
      <c r="O171" s="24">
        <f>M171+N171</f>
        <v>2702</v>
      </c>
      <c r="P171" s="25"/>
      <c r="R171" s="27"/>
      <c r="S171" s="1"/>
    </row>
    <row r="172" ht="19.55" customHeight="1" spans="1:19">
      <c r="A172" s="7">
        <v>168</v>
      </c>
      <c r="B172" s="7"/>
      <c r="C172" s="19" t="s">
        <v>505</v>
      </c>
      <c r="D172" s="19" t="s">
        <v>505</v>
      </c>
      <c r="E172" s="18" t="s">
        <v>506</v>
      </c>
      <c r="F172" s="9" t="s">
        <v>22</v>
      </c>
      <c r="G172" s="17">
        <v>96</v>
      </c>
      <c r="H172" s="7">
        <v>180</v>
      </c>
      <c r="I172" s="18" t="s">
        <v>506</v>
      </c>
      <c r="J172" s="7">
        <v>14</v>
      </c>
      <c r="K172" s="7">
        <f>J172*H172</f>
        <v>2520</v>
      </c>
      <c r="L172" s="7">
        <v>94</v>
      </c>
      <c r="M172" s="24">
        <f>K172+L172</f>
        <v>2614</v>
      </c>
      <c r="N172" s="24"/>
      <c r="O172" s="24">
        <f>M172+N172</f>
        <v>2614</v>
      </c>
      <c r="P172" s="25"/>
      <c r="R172" s="27"/>
      <c r="S172" s="1"/>
    </row>
    <row r="173" ht="19.55" customHeight="1" spans="1:19">
      <c r="A173" s="7">
        <v>169</v>
      </c>
      <c r="B173" s="7"/>
      <c r="C173" s="19" t="s">
        <v>507</v>
      </c>
      <c r="D173" s="19" t="s">
        <v>507</v>
      </c>
      <c r="E173" s="18" t="s">
        <v>508</v>
      </c>
      <c r="F173" s="9" t="s">
        <v>22</v>
      </c>
      <c r="G173" s="16">
        <v>94</v>
      </c>
      <c r="H173" s="7">
        <v>180</v>
      </c>
      <c r="I173" s="18" t="s">
        <v>508</v>
      </c>
      <c r="J173" s="7">
        <v>13.5</v>
      </c>
      <c r="K173" s="7">
        <f>J173*H173</f>
        <v>2430</v>
      </c>
      <c r="L173" s="7">
        <v>76</v>
      </c>
      <c r="M173" s="24">
        <f>K173+L173</f>
        <v>2506</v>
      </c>
      <c r="N173" s="24">
        <v>750</v>
      </c>
      <c r="O173" s="24">
        <f>M173+N173</f>
        <v>3256</v>
      </c>
      <c r="P173" s="25"/>
      <c r="R173" s="27"/>
      <c r="S173" s="1"/>
    </row>
    <row r="174" ht="19.55" customHeight="1" spans="1:19">
      <c r="A174" s="7">
        <v>170</v>
      </c>
      <c r="B174" s="7"/>
      <c r="C174" s="18" t="s">
        <v>509</v>
      </c>
      <c r="D174" s="18" t="s">
        <v>509</v>
      </c>
      <c r="E174" s="18" t="s">
        <v>510</v>
      </c>
      <c r="F174" s="9" t="s">
        <v>22</v>
      </c>
      <c r="G174" s="17">
        <v>94</v>
      </c>
      <c r="H174" s="7">
        <v>180</v>
      </c>
      <c r="I174" s="18" t="s">
        <v>510</v>
      </c>
      <c r="J174" s="7">
        <v>13.5</v>
      </c>
      <c r="K174" s="7">
        <f>J174*H174</f>
        <v>2430</v>
      </c>
      <c r="L174" s="7">
        <v>76</v>
      </c>
      <c r="M174" s="24">
        <f>K174+L174</f>
        <v>2506</v>
      </c>
      <c r="N174" s="24">
        <v>150</v>
      </c>
      <c r="O174" s="24">
        <f>M174+N174</f>
        <v>2656</v>
      </c>
      <c r="P174" s="25"/>
      <c r="R174" s="27"/>
      <c r="S174" s="1"/>
    </row>
    <row r="175" ht="19.55" customHeight="1" spans="1:19">
      <c r="A175" s="7">
        <v>171</v>
      </c>
      <c r="B175" s="7"/>
      <c r="C175" s="19" t="s">
        <v>511</v>
      </c>
      <c r="D175" s="19" t="s">
        <v>511</v>
      </c>
      <c r="E175" s="18" t="s">
        <v>512</v>
      </c>
      <c r="F175" s="9" t="s">
        <v>22</v>
      </c>
      <c r="G175" s="16">
        <v>93</v>
      </c>
      <c r="H175" s="7">
        <v>180</v>
      </c>
      <c r="I175" s="18" t="s">
        <v>512</v>
      </c>
      <c r="J175" s="7">
        <v>13.5</v>
      </c>
      <c r="K175" s="7">
        <f>J175*H175</f>
        <v>2430</v>
      </c>
      <c r="L175" s="7">
        <v>72</v>
      </c>
      <c r="M175" s="24">
        <f>K175+L175</f>
        <v>2502</v>
      </c>
      <c r="N175" s="24">
        <v>50</v>
      </c>
      <c r="O175" s="24">
        <f>M175+N175</f>
        <v>2552</v>
      </c>
      <c r="P175" s="25"/>
      <c r="R175" s="27"/>
      <c r="S175" s="1"/>
    </row>
    <row r="176" ht="19.55" customHeight="1" spans="1:19">
      <c r="A176" s="7">
        <v>172</v>
      </c>
      <c r="B176" s="7"/>
      <c r="C176" s="8" t="s">
        <v>513</v>
      </c>
      <c r="D176" s="8" t="s">
        <v>513</v>
      </c>
      <c r="E176" s="19" t="s">
        <v>514</v>
      </c>
      <c r="F176" s="9" t="s">
        <v>22</v>
      </c>
      <c r="G176" s="16">
        <v>93</v>
      </c>
      <c r="H176" s="7">
        <v>180</v>
      </c>
      <c r="I176" s="18" t="s">
        <v>515</v>
      </c>
      <c r="J176" s="7">
        <v>13.5</v>
      </c>
      <c r="K176" s="7">
        <f>J176*H176</f>
        <v>2430</v>
      </c>
      <c r="L176" s="7">
        <v>72</v>
      </c>
      <c r="M176" s="24">
        <f>K176+L176</f>
        <v>2502</v>
      </c>
      <c r="N176" s="24">
        <v>200</v>
      </c>
      <c r="O176" s="24">
        <f>M176+N176</f>
        <v>2702</v>
      </c>
      <c r="P176" s="25"/>
      <c r="R176" s="27"/>
      <c r="S176" s="1"/>
    </row>
    <row r="177" ht="19.55" customHeight="1" spans="1:19">
      <c r="A177" s="7">
        <v>173</v>
      </c>
      <c r="B177" s="7" t="s">
        <v>516</v>
      </c>
      <c r="C177" s="19" t="s">
        <v>517</v>
      </c>
      <c r="D177" s="19" t="s">
        <v>517</v>
      </c>
      <c r="E177" s="19" t="s">
        <v>518</v>
      </c>
      <c r="F177" s="19" t="s">
        <v>22</v>
      </c>
      <c r="G177" s="19" t="s">
        <v>23</v>
      </c>
      <c r="H177" s="19">
        <v>170</v>
      </c>
      <c r="I177" s="19" t="s">
        <v>518</v>
      </c>
      <c r="J177" s="19">
        <v>14</v>
      </c>
      <c r="K177" s="19">
        <f t="shared" ref="K177:K197" si="38">H177*J177</f>
        <v>2380</v>
      </c>
      <c r="L177" s="7"/>
      <c r="M177" s="37">
        <v>2380</v>
      </c>
      <c r="N177" s="37"/>
      <c r="O177" s="24">
        <f>M177+N177</f>
        <v>2380</v>
      </c>
      <c r="P177" s="25"/>
      <c r="R177" s="27"/>
      <c r="S177" s="1"/>
    </row>
    <row r="178" ht="19.55" customHeight="1" spans="1:19">
      <c r="A178" s="7">
        <v>174</v>
      </c>
      <c r="B178" s="7"/>
      <c r="C178" s="19" t="s">
        <v>519</v>
      </c>
      <c r="D178" s="19" t="s">
        <v>519</v>
      </c>
      <c r="E178" s="19" t="s">
        <v>520</v>
      </c>
      <c r="F178" s="19" t="s">
        <v>22</v>
      </c>
      <c r="G178" s="19" t="s">
        <v>41</v>
      </c>
      <c r="H178" s="19">
        <v>170</v>
      </c>
      <c r="I178" s="19" t="s">
        <v>520</v>
      </c>
      <c r="J178" s="19">
        <v>13</v>
      </c>
      <c r="K178" s="19">
        <f>H178*J178</f>
        <v>2210</v>
      </c>
      <c r="L178" s="7"/>
      <c r="M178" s="37">
        <v>2210</v>
      </c>
      <c r="N178" s="37">
        <v>55</v>
      </c>
      <c r="O178" s="24">
        <f>M178+N178</f>
        <v>2265</v>
      </c>
      <c r="P178" s="25"/>
      <c r="R178" s="27"/>
      <c r="S178" s="1"/>
    </row>
    <row r="179" ht="19.55" customHeight="1" spans="1:19">
      <c r="A179" s="7">
        <v>175</v>
      </c>
      <c r="B179" s="7"/>
      <c r="C179" s="19" t="s">
        <v>521</v>
      </c>
      <c r="D179" s="19" t="s">
        <v>521</v>
      </c>
      <c r="E179" s="19" t="s">
        <v>522</v>
      </c>
      <c r="F179" s="19" t="s">
        <v>22</v>
      </c>
      <c r="G179" s="19" t="s">
        <v>41</v>
      </c>
      <c r="H179" s="19">
        <v>170</v>
      </c>
      <c r="I179" s="19" t="s">
        <v>522</v>
      </c>
      <c r="J179" s="19">
        <v>12</v>
      </c>
      <c r="K179" s="19">
        <f>H179*J179</f>
        <v>2040</v>
      </c>
      <c r="L179" s="7"/>
      <c r="M179" s="37">
        <v>2040</v>
      </c>
      <c r="N179" s="37">
        <v>230</v>
      </c>
      <c r="O179" s="24">
        <f>M179+N179</f>
        <v>2270</v>
      </c>
      <c r="P179" s="25"/>
      <c r="R179" s="27"/>
      <c r="S179" s="1"/>
    </row>
    <row r="180" ht="19.55" customHeight="1" spans="1:19">
      <c r="A180" s="7">
        <v>176</v>
      </c>
      <c r="B180" s="7"/>
      <c r="C180" s="19" t="s">
        <v>523</v>
      </c>
      <c r="D180" s="19" t="s">
        <v>523</v>
      </c>
      <c r="E180" s="19" t="s">
        <v>524</v>
      </c>
      <c r="F180" s="19" t="s">
        <v>22</v>
      </c>
      <c r="G180" s="19">
        <v>96</v>
      </c>
      <c r="H180" s="19">
        <v>170</v>
      </c>
      <c r="I180" s="19" t="s">
        <v>524</v>
      </c>
      <c r="J180" s="19">
        <v>12</v>
      </c>
      <c r="K180" s="19">
        <f>H180*J180</f>
        <v>2040</v>
      </c>
      <c r="L180" s="7"/>
      <c r="M180" s="37">
        <v>2040</v>
      </c>
      <c r="N180" s="37">
        <v>230</v>
      </c>
      <c r="O180" s="24">
        <f>M180+N180</f>
        <v>2270</v>
      </c>
      <c r="P180" s="25"/>
      <c r="R180" s="27"/>
      <c r="S180" s="1"/>
    </row>
    <row r="181" ht="19.55" customHeight="1" spans="1:19">
      <c r="A181" s="7">
        <v>177</v>
      </c>
      <c r="B181" s="7" t="s">
        <v>525</v>
      </c>
      <c r="C181" s="19" t="s">
        <v>526</v>
      </c>
      <c r="D181" s="19" t="s">
        <v>526</v>
      </c>
      <c r="E181" s="19" t="s">
        <v>527</v>
      </c>
      <c r="F181" s="9" t="s">
        <v>22</v>
      </c>
      <c r="G181" s="15">
        <v>98</v>
      </c>
      <c r="H181" s="10" t="s">
        <v>528</v>
      </c>
      <c r="I181" s="7" t="s">
        <v>529</v>
      </c>
      <c r="J181" s="10" t="s">
        <v>530</v>
      </c>
      <c r="K181" s="10">
        <f>H181*J181</f>
        <v>4200</v>
      </c>
      <c r="L181" s="7">
        <v>500</v>
      </c>
      <c r="M181" s="24">
        <f t="shared" ref="M181:M197" si="39">K181+L181</f>
        <v>4700</v>
      </c>
      <c r="N181" s="24">
        <v>900</v>
      </c>
      <c r="O181" s="24">
        <f>M181+N181</f>
        <v>5600</v>
      </c>
      <c r="P181" s="25"/>
      <c r="R181" s="27"/>
      <c r="S181" s="1"/>
    </row>
    <row r="182" ht="19.55" customHeight="1" spans="1:19">
      <c r="A182" s="7">
        <v>178</v>
      </c>
      <c r="B182" s="7"/>
      <c r="C182" s="19" t="s">
        <v>531</v>
      </c>
      <c r="D182" s="19" t="s">
        <v>531</v>
      </c>
      <c r="E182" s="44" t="s">
        <v>532</v>
      </c>
      <c r="F182" s="9" t="s">
        <v>22</v>
      </c>
      <c r="G182" s="10" t="s">
        <v>23</v>
      </c>
      <c r="H182" s="10" t="s">
        <v>528</v>
      </c>
      <c r="I182" s="7" t="s">
        <v>533</v>
      </c>
      <c r="J182" s="10">
        <v>20</v>
      </c>
      <c r="K182" s="10">
        <f>H182*J182</f>
        <v>4200</v>
      </c>
      <c r="L182" s="7">
        <v>200</v>
      </c>
      <c r="M182" s="24">
        <f>K182+L182</f>
        <v>4400</v>
      </c>
      <c r="N182" s="24"/>
      <c r="O182" s="24">
        <f>M182+N182</f>
        <v>4400</v>
      </c>
      <c r="P182" s="25"/>
      <c r="R182" s="27"/>
      <c r="S182" s="1"/>
    </row>
    <row r="183" ht="19.55" customHeight="1" spans="1:19">
      <c r="A183" s="7">
        <v>179</v>
      </c>
      <c r="B183" s="7"/>
      <c r="C183" s="19" t="s">
        <v>534</v>
      </c>
      <c r="D183" s="19" t="s">
        <v>534</v>
      </c>
      <c r="E183" s="44" t="s">
        <v>535</v>
      </c>
      <c r="F183" s="9" t="s">
        <v>22</v>
      </c>
      <c r="G183" s="10" t="s">
        <v>36</v>
      </c>
      <c r="H183" s="10" t="s">
        <v>528</v>
      </c>
      <c r="I183" s="7" t="s">
        <v>536</v>
      </c>
      <c r="J183" s="10">
        <v>24</v>
      </c>
      <c r="K183" s="10">
        <f>H183*J183</f>
        <v>5040</v>
      </c>
      <c r="L183" s="7">
        <v>-100</v>
      </c>
      <c r="M183" s="24">
        <f>K183+L183</f>
        <v>4940</v>
      </c>
      <c r="N183" s="24">
        <v>870</v>
      </c>
      <c r="O183" s="24">
        <f>M183+N183</f>
        <v>5810</v>
      </c>
      <c r="P183" s="25"/>
      <c r="R183" s="27"/>
      <c r="S183" s="1"/>
    </row>
    <row r="184" ht="19.55" customHeight="1" spans="1:19">
      <c r="A184" s="7">
        <v>180</v>
      </c>
      <c r="B184" s="7"/>
      <c r="C184" s="19" t="s">
        <v>537</v>
      </c>
      <c r="D184" s="19" t="s">
        <v>537</v>
      </c>
      <c r="E184" s="44" t="s">
        <v>538</v>
      </c>
      <c r="F184" s="9" t="s">
        <v>22</v>
      </c>
      <c r="G184" s="10" t="s">
        <v>41</v>
      </c>
      <c r="H184" s="10" t="s">
        <v>528</v>
      </c>
      <c r="I184" s="7" t="s">
        <v>539</v>
      </c>
      <c r="J184" s="10">
        <v>20</v>
      </c>
      <c r="K184" s="10">
        <f>H184*J184</f>
        <v>4200</v>
      </c>
      <c r="L184" s="7">
        <v>-100</v>
      </c>
      <c r="M184" s="24">
        <f>K184+L184</f>
        <v>4100</v>
      </c>
      <c r="N184" s="24">
        <v>600</v>
      </c>
      <c r="O184" s="24">
        <f>M184+N184</f>
        <v>4700</v>
      </c>
      <c r="P184" s="25"/>
      <c r="R184" s="27"/>
      <c r="S184" s="1"/>
    </row>
    <row r="185" ht="19.55" customHeight="1" spans="1:19">
      <c r="A185" s="7">
        <v>181</v>
      </c>
      <c r="B185" s="7"/>
      <c r="C185" s="19" t="s">
        <v>540</v>
      </c>
      <c r="D185" s="19" t="s">
        <v>540</v>
      </c>
      <c r="E185" s="19" t="s">
        <v>541</v>
      </c>
      <c r="F185" s="9" t="s">
        <v>22</v>
      </c>
      <c r="G185" s="12" t="s">
        <v>36</v>
      </c>
      <c r="H185" s="10" t="s">
        <v>528</v>
      </c>
      <c r="I185" s="7" t="s">
        <v>542</v>
      </c>
      <c r="J185" s="10">
        <v>22</v>
      </c>
      <c r="K185" s="10">
        <f>H185*J185</f>
        <v>4620</v>
      </c>
      <c r="L185" s="7">
        <v>300</v>
      </c>
      <c r="M185" s="24">
        <f>K185+L185</f>
        <v>4920</v>
      </c>
      <c r="N185" s="24"/>
      <c r="O185" s="24">
        <f>M185+N185</f>
        <v>4920</v>
      </c>
      <c r="P185" s="25"/>
      <c r="R185" s="27"/>
      <c r="S185" s="1"/>
    </row>
    <row r="186" ht="19.55" customHeight="1" spans="1:19">
      <c r="A186" s="7">
        <v>182</v>
      </c>
      <c r="B186" s="7"/>
      <c r="C186" s="30" t="s">
        <v>543</v>
      </c>
      <c r="D186" s="30" t="s">
        <v>544</v>
      </c>
      <c r="E186" s="36" t="s">
        <v>545</v>
      </c>
      <c r="F186" s="9" t="s">
        <v>22</v>
      </c>
      <c r="G186" s="7">
        <v>95</v>
      </c>
      <c r="H186" s="10" t="s">
        <v>528</v>
      </c>
      <c r="I186" s="7" t="s">
        <v>492</v>
      </c>
      <c r="J186" s="10">
        <v>14</v>
      </c>
      <c r="K186" s="10">
        <f>H186*J186</f>
        <v>2940</v>
      </c>
      <c r="L186" s="7">
        <v>-100</v>
      </c>
      <c r="M186" s="24">
        <f>K186+L186</f>
        <v>2840</v>
      </c>
      <c r="N186" s="24"/>
      <c r="O186" s="24">
        <f>M186+N186</f>
        <v>2840</v>
      </c>
      <c r="P186" s="25"/>
      <c r="R186" s="27"/>
      <c r="S186" s="1"/>
    </row>
    <row r="187" ht="19.55" customHeight="1" spans="1:19">
      <c r="A187" s="7">
        <v>183</v>
      </c>
      <c r="B187" s="7"/>
      <c r="C187" s="30" t="s">
        <v>546</v>
      </c>
      <c r="D187" s="30" t="s">
        <v>547</v>
      </c>
      <c r="E187" s="36" t="s">
        <v>548</v>
      </c>
      <c r="F187" s="14" t="s">
        <v>47</v>
      </c>
      <c r="G187" s="12" t="s">
        <v>221</v>
      </c>
      <c r="H187" s="10" t="s">
        <v>528</v>
      </c>
      <c r="I187" s="7" t="s">
        <v>549</v>
      </c>
      <c r="J187" s="10">
        <v>18</v>
      </c>
      <c r="K187" s="10">
        <f>H187*J187</f>
        <v>3780</v>
      </c>
      <c r="L187" s="7">
        <v>500</v>
      </c>
      <c r="M187" s="24">
        <f>K187+L187</f>
        <v>4280</v>
      </c>
      <c r="N187" s="24"/>
      <c r="O187" s="24">
        <f>M187+N187</f>
        <v>4280</v>
      </c>
      <c r="P187" s="10"/>
      <c r="R187" s="27"/>
      <c r="S187" s="1"/>
    </row>
    <row r="188" ht="19.55" customHeight="1" spans="1:19">
      <c r="A188" s="7">
        <v>184</v>
      </c>
      <c r="B188" s="7"/>
      <c r="C188" s="19" t="s">
        <v>550</v>
      </c>
      <c r="D188" s="19" t="s">
        <v>550</v>
      </c>
      <c r="E188" s="19" t="s">
        <v>551</v>
      </c>
      <c r="F188" s="9" t="s">
        <v>22</v>
      </c>
      <c r="G188" s="7">
        <v>95</v>
      </c>
      <c r="H188" s="10" t="s">
        <v>528</v>
      </c>
      <c r="I188" s="7" t="s">
        <v>552</v>
      </c>
      <c r="J188" s="10">
        <v>7</v>
      </c>
      <c r="K188" s="10">
        <f>H188*J188</f>
        <v>1470</v>
      </c>
      <c r="L188" s="7">
        <v>0</v>
      </c>
      <c r="M188" s="24">
        <f>K188+L188</f>
        <v>1470</v>
      </c>
      <c r="N188" s="24"/>
      <c r="O188" s="24">
        <f>M188+N188</f>
        <v>1470</v>
      </c>
      <c r="P188" s="25"/>
      <c r="R188" s="27"/>
      <c r="S188" s="1"/>
    </row>
    <row r="189" ht="19.55" customHeight="1" spans="1:19">
      <c r="A189" s="7">
        <v>185</v>
      </c>
      <c r="B189" s="7"/>
      <c r="C189" s="30" t="s">
        <v>553</v>
      </c>
      <c r="D189" s="30" t="s">
        <v>553</v>
      </c>
      <c r="E189" s="44" t="s">
        <v>554</v>
      </c>
      <c r="F189" s="9" t="s">
        <v>22</v>
      </c>
      <c r="G189" s="12" t="s">
        <v>41</v>
      </c>
      <c r="H189" s="10" t="s">
        <v>528</v>
      </c>
      <c r="I189" s="7" t="s">
        <v>555</v>
      </c>
      <c r="J189" s="10">
        <v>28</v>
      </c>
      <c r="K189" s="10">
        <f>H189*J189</f>
        <v>5880</v>
      </c>
      <c r="L189" s="7">
        <v>-100</v>
      </c>
      <c r="M189" s="24">
        <f>K189+L189</f>
        <v>5780</v>
      </c>
      <c r="N189" s="24">
        <v>200</v>
      </c>
      <c r="O189" s="24">
        <f>M189+N189</f>
        <v>5980</v>
      </c>
      <c r="P189" s="25"/>
      <c r="R189" s="27"/>
      <c r="S189" s="1"/>
    </row>
    <row r="190" ht="19.55" customHeight="1" spans="1:19">
      <c r="A190" s="7">
        <v>186</v>
      </c>
      <c r="B190" s="7"/>
      <c r="C190" s="19" t="s">
        <v>556</v>
      </c>
      <c r="D190" s="19" t="s">
        <v>556</v>
      </c>
      <c r="E190" s="19" t="s">
        <v>557</v>
      </c>
      <c r="F190" s="9" t="s">
        <v>22</v>
      </c>
      <c r="G190" s="12" t="s">
        <v>36</v>
      </c>
      <c r="H190" s="10" t="s">
        <v>528</v>
      </c>
      <c r="I190" s="7" t="s">
        <v>558</v>
      </c>
      <c r="J190" s="10">
        <v>20</v>
      </c>
      <c r="K190" s="10">
        <f>H190*J190</f>
        <v>4200</v>
      </c>
      <c r="L190" s="7">
        <v>300</v>
      </c>
      <c r="M190" s="24">
        <f>K190+L190</f>
        <v>4500</v>
      </c>
      <c r="N190" s="24"/>
      <c r="O190" s="24">
        <f>M190+N190</f>
        <v>4500</v>
      </c>
      <c r="P190" s="25"/>
      <c r="R190" s="27"/>
      <c r="S190" s="1"/>
    </row>
    <row r="191" ht="19.55" customHeight="1" spans="1:19">
      <c r="A191" s="7">
        <v>187</v>
      </c>
      <c r="B191" s="7"/>
      <c r="C191" s="45" t="s">
        <v>559</v>
      </c>
      <c r="D191" s="45" t="s">
        <v>559</v>
      </c>
      <c r="E191" s="11" t="s">
        <v>560</v>
      </c>
      <c r="F191" s="9" t="s">
        <v>22</v>
      </c>
      <c r="G191" s="12" t="s">
        <v>41</v>
      </c>
      <c r="H191" s="10" t="s">
        <v>528</v>
      </c>
      <c r="I191" s="7" t="s">
        <v>561</v>
      </c>
      <c r="J191" s="10">
        <v>20</v>
      </c>
      <c r="K191" s="10">
        <f>H191*J191</f>
        <v>4200</v>
      </c>
      <c r="L191" s="7">
        <v>-100</v>
      </c>
      <c r="M191" s="24">
        <f>K191+L191</f>
        <v>4100</v>
      </c>
      <c r="N191" s="24"/>
      <c r="O191" s="24">
        <f>M191+N191</f>
        <v>4100</v>
      </c>
      <c r="P191" s="25"/>
      <c r="R191" s="27"/>
      <c r="S191" s="1"/>
    </row>
    <row r="192" ht="19.55" customHeight="1" spans="1:19">
      <c r="A192" s="7">
        <v>188</v>
      </c>
      <c r="B192" s="7"/>
      <c r="C192" s="18" t="s">
        <v>562</v>
      </c>
      <c r="D192" s="18" t="s">
        <v>562</v>
      </c>
      <c r="E192" s="44" t="s">
        <v>560</v>
      </c>
      <c r="F192" s="9" t="s">
        <v>22</v>
      </c>
      <c r="G192" s="10" t="s">
        <v>41</v>
      </c>
      <c r="H192" s="10" t="s">
        <v>528</v>
      </c>
      <c r="I192" s="7" t="s">
        <v>563</v>
      </c>
      <c r="J192" s="10">
        <v>14</v>
      </c>
      <c r="K192" s="10">
        <f>H192*J192</f>
        <v>2940</v>
      </c>
      <c r="L192" s="7">
        <v>-100</v>
      </c>
      <c r="M192" s="24">
        <f>K192+L192</f>
        <v>2840</v>
      </c>
      <c r="N192" s="24"/>
      <c r="O192" s="24">
        <f>M192+N192</f>
        <v>2840</v>
      </c>
      <c r="P192" s="25"/>
      <c r="R192" s="27"/>
      <c r="S192" s="1"/>
    </row>
    <row r="193" ht="19.55" customHeight="1" spans="1:19">
      <c r="A193" s="7">
        <v>189</v>
      </c>
      <c r="B193" s="7"/>
      <c r="C193" s="30" t="s">
        <v>564</v>
      </c>
      <c r="D193" s="30" t="s">
        <v>564</v>
      </c>
      <c r="E193" s="36" t="s">
        <v>565</v>
      </c>
      <c r="F193" s="9" t="s">
        <v>22</v>
      </c>
      <c r="G193" s="7">
        <v>97</v>
      </c>
      <c r="H193" s="10" t="s">
        <v>528</v>
      </c>
      <c r="I193" s="7" t="s">
        <v>566</v>
      </c>
      <c r="J193" s="10">
        <v>22</v>
      </c>
      <c r="K193" s="10">
        <f>H193*J193</f>
        <v>4620</v>
      </c>
      <c r="L193" s="7">
        <v>300</v>
      </c>
      <c r="M193" s="24">
        <f>K193+L193</f>
        <v>4920</v>
      </c>
      <c r="N193" s="24"/>
      <c r="O193" s="24">
        <f>M193+N193</f>
        <v>4920</v>
      </c>
      <c r="P193" s="25"/>
      <c r="R193" s="27"/>
      <c r="S193" s="1"/>
    </row>
    <row r="194" ht="19.55" customHeight="1" spans="1:19">
      <c r="A194" s="7">
        <v>190</v>
      </c>
      <c r="B194" s="7"/>
      <c r="C194" s="44" t="s">
        <v>567</v>
      </c>
      <c r="D194" s="44" t="s">
        <v>567</v>
      </c>
      <c r="E194" s="19" t="s">
        <v>568</v>
      </c>
      <c r="F194" s="9" t="s">
        <v>22</v>
      </c>
      <c r="G194" s="7">
        <v>96</v>
      </c>
      <c r="H194" s="10" t="s">
        <v>528</v>
      </c>
      <c r="I194" s="7" t="s">
        <v>569</v>
      </c>
      <c r="J194" s="10">
        <v>14</v>
      </c>
      <c r="K194" s="10">
        <f>H194*J194</f>
        <v>2940</v>
      </c>
      <c r="L194" s="7">
        <v>200</v>
      </c>
      <c r="M194" s="24">
        <f>K194+L194</f>
        <v>3140</v>
      </c>
      <c r="N194" s="24"/>
      <c r="O194" s="24">
        <f>M194+N194</f>
        <v>3140</v>
      </c>
      <c r="P194" s="25"/>
      <c r="R194" s="27"/>
      <c r="S194" s="1"/>
    </row>
    <row r="195" ht="19.55" customHeight="1" spans="1:19">
      <c r="A195" s="7">
        <v>191</v>
      </c>
      <c r="B195" s="7"/>
      <c r="C195" s="44" t="s">
        <v>570</v>
      </c>
      <c r="D195" s="44" t="s">
        <v>570</v>
      </c>
      <c r="E195" s="19" t="s">
        <v>571</v>
      </c>
      <c r="F195" s="9" t="s">
        <v>22</v>
      </c>
      <c r="G195" s="7">
        <v>97</v>
      </c>
      <c r="H195" s="10" t="s">
        <v>528</v>
      </c>
      <c r="I195" s="7" t="s">
        <v>572</v>
      </c>
      <c r="J195" s="10">
        <v>14</v>
      </c>
      <c r="K195" s="10">
        <f>H195*J195</f>
        <v>2940</v>
      </c>
      <c r="L195" s="7">
        <v>300</v>
      </c>
      <c r="M195" s="24">
        <f>K195+L195</f>
        <v>3240</v>
      </c>
      <c r="N195" s="24">
        <v>382</v>
      </c>
      <c r="O195" s="24">
        <f>M195+N195</f>
        <v>3622</v>
      </c>
      <c r="P195" s="25"/>
      <c r="R195" s="27"/>
      <c r="S195" s="1"/>
    </row>
    <row r="196" ht="19.55" customHeight="1" spans="1:19">
      <c r="A196" s="7">
        <v>192</v>
      </c>
      <c r="B196" s="7"/>
      <c r="C196" s="44" t="s">
        <v>573</v>
      </c>
      <c r="D196" s="44" t="s">
        <v>573</v>
      </c>
      <c r="E196" s="19" t="s">
        <v>574</v>
      </c>
      <c r="F196" s="9" t="s">
        <v>22</v>
      </c>
      <c r="G196" s="7">
        <v>96</v>
      </c>
      <c r="H196" s="10" t="s">
        <v>528</v>
      </c>
      <c r="I196" s="7" t="s">
        <v>575</v>
      </c>
      <c r="J196" s="10">
        <v>14</v>
      </c>
      <c r="K196" s="10">
        <f>H196*J196</f>
        <v>2940</v>
      </c>
      <c r="L196" s="7">
        <v>200</v>
      </c>
      <c r="M196" s="24">
        <f>K196+L196</f>
        <v>3140</v>
      </c>
      <c r="N196" s="24"/>
      <c r="O196" s="24">
        <f>M196+N196</f>
        <v>3140</v>
      </c>
      <c r="P196" s="25"/>
      <c r="R196" s="27"/>
      <c r="S196" s="1"/>
    </row>
    <row r="197" ht="19.55" customHeight="1" spans="1:19">
      <c r="A197" s="7">
        <v>193</v>
      </c>
      <c r="B197" s="7"/>
      <c r="C197" s="30" t="s">
        <v>576</v>
      </c>
      <c r="D197" s="30" t="s">
        <v>576</v>
      </c>
      <c r="E197" s="36" t="s">
        <v>577</v>
      </c>
      <c r="F197" s="9" t="s">
        <v>22</v>
      </c>
      <c r="G197" s="7">
        <v>97</v>
      </c>
      <c r="H197" s="10" t="s">
        <v>528</v>
      </c>
      <c r="I197" s="7" t="s">
        <v>578</v>
      </c>
      <c r="J197" s="10">
        <v>5</v>
      </c>
      <c r="K197" s="10">
        <f>H197*J197</f>
        <v>1050</v>
      </c>
      <c r="L197" s="7">
        <v>300</v>
      </c>
      <c r="M197" s="24">
        <f>K197+L197</f>
        <v>1350</v>
      </c>
      <c r="N197" s="24"/>
      <c r="O197" s="24">
        <f>M197+N197</f>
        <v>1350</v>
      </c>
      <c r="P197" s="25"/>
      <c r="R197" s="27"/>
      <c r="S197" s="1"/>
    </row>
    <row r="198" ht="19.55" customHeight="1" spans="1:19">
      <c r="A198" s="50" t="s">
        <v>579</v>
      </c>
      <c r="B198" s="51"/>
      <c r="C198" s="52"/>
      <c r="D198" s="52"/>
      <c r="E198" s="52"/>
      <c r="F198" s="52"/>
      <c r="G198" s="52"/>
      <c r="H198" s="52"/>
      <c r="I198" s="52"/>
      <c r="J198" s="52"/>
      <c r="K198" s="24">
        <f t="shared" ref="K198:O198" si="40">SUM(K5:K197)</f>
        <v>456595</v>
      </c>
      <c r="L198" s="24">
        <f>SUM(L5:L197)</f>
        <v>46742</v>
      </c>
      <c r="M198" s="24">
        <f>SUM(M5:M197)</f>
        <v>503337</v>
      </c>
      <c r="N198" s="24">
        <f>SUM(N5:N197)</f>
        <v>60163</v>
      </c>
      <c r="O198" s="48">
        <f>SUM(O5:O197)</f>
        <v>563500</v>
      </c>
      <c r="P198" s="53"/>
      <c r="R198" s="27"/>
      <c r="S198" s="1"/>
    </row>
  </sheetData>
  <mergeCells count="32">
    <mergeCell ref="A1:B1"/>
    <mergeCell ref="A2:P2"/>
    <mergeCell ref="H3:M3"/>
    <mergeCell ref="A198:B198"/>
    <mergeCell ref="A3:A4"/>
    <mergeCell ref="B3:B4"/>
    <mergeCell ref="B5:B12"/>
    <mergeCell ref="B13:B32"/>
    <mergeCell ref="B33:B35"/>
    <mergeCell ref="B36:B48"/>
    <mergeCell ref="B49:B60"/>
    <mergeCell ref="B61:B65"/>
    <mergeCell ref="B66:B77"/>
    <mergeCell ref="B78:B89"/>
    <mergeCell ref="B90:B94"/>
    <mergeCell ref="B95:B106"/>
    <mergeCell ref="B107:B130"/>
    <mergeCell ref="B131:B142"/>
    <mergeCell ref="B143:B146"/>
    <mergeCell ref="B147:B162"/>
    <mergeCell ref="B163:B166"/>
    <mergeCell ref="B167:B176"/>
    <mergeCell ref="B177:B180"/>
    <mergeCell ref="B181:B197"/>
    <mergeCell ref="C3:C4"/>
    <mergeCell ref="D3:D4"/>
    <mergeCell ref="E3:E4"/>
    <mergeCell ref="F3:F4"/>
    <mergeCell ref="G3:G4"/>
    <mergeCell ref="N3:N4"/>
    <mergeCell ref="O3:O4"/>
    <mergeCell ref="P3:P4"/>
  </mergeCells>
  <pageMargins left="0.700694444444444" right="0.700694444444444" top="0" bottom="0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防疫员补助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泰山松</cp:lastModifiedBy>
  <dcterms:created xsi:type="dcterms:W3CDTF">2020-06-10T08:18:00Z</dcterms:created>
  <cp:lastPrinted>2024-07-16T09:26:00Z</cp:lastPrinted>
  <dcterms:modified xsi:type="dcterms:W3CDTF">2024-12-06T08:06:49Z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AC644B649CC644B8AF7BF86D0485ADE9_12</vt:lpwstr>
  </property>
</Properties>
</file>