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封面" sheetId="1" r:id="rId1"/>
    <sheet name="目录" sheetId="2" r:id="rId2"/>
    <sheet name="表1" sheetId="3" r:id="rId3"/>
    <sheet name="表2" sheetId="4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2" r:id="rId12"/>
    <sheet name="表1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<sst xmlns="http://schemas.openxmlformats.org/spreadsheetml/2006/main" count="314" uniqueCount="243">
  <si>
    <t>单位代码：048004</t>
  </si>
  <si>
    <t>单位名称：甘州区黑河湿地国家级自然保护区管理局</t>
  </si>
  <si>
    <t>部门预算公开表</t>
  </si>
  <si>
    <t>编制日期：2022年12 月 2 日</t>
  </si>
  <si>
    <t>部门领导：</t>
  </si>
  <si>
    <t>李海春</t>
  </si>
  <si>
    <t>财务负责人：</t>
  </si>
  <si>
    <t>张国乔</t>
  </si>
  <si>
    <t>制表人：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</si>
  <si>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</si>
  <si>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</si>
  <si>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</si>
  <si>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</si>
  <si>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</si>
  <si>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</si>
  <si>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</si>
  <si>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</si>
  <si>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</si>
  <si>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</si>
  <si>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</si>
  <si>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</si>
  <si>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</si>
  <si>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</si>
  <si>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</si>
  <si>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</si>
  <si>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</si>
  <si>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</si>
  <si>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</si>
  <si>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</si>
  <si>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</si>
  <si>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</si>
  <si>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</si>
  <si>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</si>
  <si>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</si>
  <si>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</si>
  <si>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</si>
  <si>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</si>
  <si>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</si>
  <si>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</si>
  <si>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</si>
  <si>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</si>
  <si>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</si>
  <si>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</si>
  <si>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</si>
  <si>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</si>
  <si>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</si>
  <si>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</si>
  <si>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</si>
  <si>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</si>
  <si>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</si>
  <si>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</si>
  <si>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</si>
  <si>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</si>
  <si>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</si>
  <si>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</si>
  <si>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</si>
  <si>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</si>
  <si>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</si>
  <si>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</si>
  <si>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</si>
  <si>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</si>
  <si>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</si>
  <si>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</si>
  <si>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</si>
  <si>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</si>
  <si>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</si>
  <si>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</si>
  <si>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</si>
  <si>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</si>
  <si>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</si>
  <si>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</si>
  <si>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</si>
  <si>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</si>
  <si>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</si>
  <si>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</si>
  <si>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</si>
  <si>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</si>
  <si>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</si>
  <si>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</si>
  <si>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</si>
  <si>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</si>
  <si>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</si>
  <si>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 xml:space="preserve">     经费拨款</t>
  </si>
  <si>
    <t>二、政府性基金财政拨款收入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</si>
  <si>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</si>
  <si>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</si>
  <si>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</si>
  <si>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</si>
  <si>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</si>
  <si>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</si>
  <si>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</si>
  <si>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</si>
  <si>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</si>
  <si>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 xml:space="preserve">  农林水支出</t>
  </si>
  <si>
    <t xml:space="preserve">    林业和草原</t>
  </si>
  <si>
    <t xml:space="preserve">      湿地保护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</si>
  <si>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</si>
  <si>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</si>
  <si>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</si>
  <si>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</si>
  <si>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</si>
  <si>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>卫生健康支出</t>
  </si>
  <si>
    <t xml:space="preserve">    行政事业单位医疗</t>
  </si>
  <si>
    <t xml:space="preserve">      事业单位医疗</t>
  </si>
  <si>
    <t xml:space="preserve">  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</si>
  <si>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</si>
  <si>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</si>
  <si>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</si>
  <si>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</si>
  <si>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</si>
  <si>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</si>
  <si>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</si>
  <si>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</si>
  <si>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</si>
  <si>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</si>
  <si>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</si>
  <si>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</si>
  <si>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</si>
  <si>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</si>
  <si>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</si>
  <si>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</si>
  <si>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</si>
  <si>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</si>
  <si>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</si>
  <si>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</si>
  <si>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</si>
  <si>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</si>
  <si>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</si>
  <si>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</si>
  <si>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</si>
  <si>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</si>
  <si>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</si>
  <si>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</si>
  <si>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</si>
  <si>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</si>
  <si>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</si>
  <si>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</si>
  <si>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</si>
  <si>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</si>
  <si>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</si>
  <si>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</si>
  <si>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</si>
  <si>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</si>
  <si>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</si>
  <si>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</si>
  <si>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</si>
  <si>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</si>
  <si>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</si>
  <si>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</si>
  <si>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</si>
  <si>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</si>
  <si>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 合  计</t>
  </si>
  <si>
    <t xml:space="preserve">  甘州区黑河湿地国家级自然保护区管理局</t>
  </si>
  <si>
    <t>一般公共预算支出情况表</t>
  </si>
  <si>
    <t>科目编码</t>
  </si>
  <si>
    <t>科目名称</t>
  </si>
  <si>
    <t>213</t>
  </si>
  <si>
    <t>农林水</t>
  </si>
  <si>
    <t xml:space="preserve">    21302</t>
  </si>
  <si>
    <t xml:space="preserve">  林业和草原</t>
  </si>
  <si>
    <t xml:space="preserve">      2130213</t>
  </si>
  <si>
    <t xml:space="preserve">    湿地保护</t>
  </si>
  <si>
    <t>208</t>
  </si>
  <si>
    <t xml:space="preserve">  20805</t>
  </si>
  <si>
    <t xml:space="preserve">    2080505</t>
  </si>
  <si>
    <t xml:space="preserve">  20899</t>
  </si>
  <si>
    <t xml:space="preserve">    2089999</t>
  </si>
  <si>
    <t xml:space="preserve">  210</t>
  </si>
  <si>
    <t xml:space="preserve">  卫生健康支出</t>
  </si>
  <si>
    <t xml:space="preserve">    21011</t>
  </si>
  <si>
    <t xml:space="preserve">      2101102</t>
  </si>
  <si>
    <t xml:space="preserve">      2101103</t>
  </si>
  <si>
    <t>221</t>
  </si>
  <si>
    <t xml:space="preserve">  22102</t>
  </si>
  <si>
    <t xml:space="preserve">    2210201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</si>
  <si>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</si>
  <si>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</si>
  <si>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</si>
  <si>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</si>
  <si>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</si>
  <si>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</si>
  <si>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</si>
  <si>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</si>
  <si>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</si>
  <si>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</si>
  <si>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</si>
  <si>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</si>
  <si>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</si>
  <si>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</si>
  <si>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</si>
  <si>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</si>
  <si>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</si>
  <si>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</si>
  <si>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</si>
  <si>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</si>
  <si>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</si>
  <si>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</si>
  <si>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</si>
  <si>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</si>
  <si>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</si>
  <si>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</si>
  <si>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</si>
  <si>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</si>
  <si>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</si>
  <si>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 30208</t>
  </si>
  <si>
    <t xml:space="preserve">   取暖费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</si>
  <si>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</si>
  <si>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</si>
  <si>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</si>
  <si>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</si>
  <si>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</si>
  <si>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</si>
  <si>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303</t>
  </si>
  <si>
    <t>对个人和家庭的补助</t>
  </si>
  <si>
    <t xml:space="preserve">  30307</t>
  </si>
  <si>
    <t xml:space="preserve">  医疗费补助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</si>
  <si>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</si>
  <si>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</si>
  <si>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</si>
  <si>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</si>
  <si>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</si>
  <si>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</si>
  <si>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</si>
  <si>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</si>
  <si>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</si>
  <si>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</si>
  <si>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</si>
  <si>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</si>
  <si>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</si>
  <si>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甘州区黑河湿地国家级自然保护区管理局</t>
  </si>
  <si>
    <t>一般公共预算机关运行经费</t>
  </si>
  <si>
    <t>序号</t>
  </si>
  <si>
    <t>办公费</t>
  </si>
  <si>
    <t>差旅费</t>
  </si>
  <si>
    <t>工会经费</t>
  </si>
  <si>
    <t>福利费</t>
  </si>
  <si>
    <t>其他交通费用</t>
  </si>
  <si>
    <t>其他商品和服务支出（取暖费）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</si>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</sst>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9"/>
      <color indexed="8"/>
      <name val="宋体"/>
      <charset val="134"/>
    </font>
    <font>
      <b/>
      <sz val="10"/>
      <name val="SimSun"/>
      <charset val="134"/>
    </font>
    <font>
      <sz val="19"/>
      <name val="SimSun"/>
      <charset val="134"/>
    </font>
    <font>
      <sz val="11"/>
      <name val="宋体"/>
      <charset val="1"/>
      <scheme val="minor"/>
    </font>
    <font>
      <sz val="9"/>
      <name val="宋体"/>
      <charset val="134"/>
    </font>
    <font>
      <b/>
      <sz val="9"/>
      <color indexed="8"/>
      <name val="宋体"/>
      <charset val="134"/>
    </font>
    <font>
      <sz val="10"/>
      <name val="Hiragino Sans GB"/>
      <charset val="134"/>
    </font>
    <font>
      <b/>
      <sz val="10"/>
      <name val="Hiragino Sans GB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31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/>
    </xf>
    <xf numFmtId="0" fontId="1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right" vertical="center" wrapText="1"/>
    </xf>
    <xf numFmtId="176" fontId="5" fillId="0" borderId="3" xfId="0" applyNumberFormat="1" applyFont="1" applyFill="1" applyBorder="1" applyAlignment="1">
      <alignment horizontal="right" vertical="center" wrapText="1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right" vertical="center" wrapText="1"/>
    </xf>
    <xf numFmtId="49" fontId="9" fillId="2" borderId="1" xfId="0" applyNumberFormat="1" applyFont="1" applyFill="1" applyBorder="1" applyAlignment="1" applyProtection="1">
      <alignment horizontal="left" vertical="center"/>
    </xf>
    <xf numFmtId="4" fontId="5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77" fontId="10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9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6" fillId="0" borderId="0" xfId="0" applyFont="1" applyFill="1" applyBorder="1" applyAlignment="1"/>
    <xf numFmtId="0" fontId="17" fillId="0" borderId="0" xfId="0" applyFont="1" applyFill="1" applyBorder="1" applyAlignment="1" applyProtection="1">
      <alignment vertical="center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Fill="1" applyAlignment="1" applyProtection="1">
      <alignment horizontal="center" vertical="center"/>
    </xf>
    <xf numFmtId="0" fontId="19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4" sqref="A4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ht="14.2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4.2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="71" customFormat="1" ht="24" customHeight="1" spans="1:10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5"/>
    </row>
    <row r="4" s="71" customFormat="1" ht="24" customHeight="1" spans="1:10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5"/>
    </row>
    <row r="5" ht="14.2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78.6" customHeight="1" spans="1:11">
      <c r="A6" s="1"/>
      <c r="B6" s="73" t="s">
        <v>2</v>
      </c>
      <c r="C6" s="73"/>
      <c r="D6" s="73"/>
      <c r="E6" s="73"/>
      <c r="F6" s="73"/>
      <c r="G6" s="73"/>
      <c r="H6" s="73"/>
      <c r="I6" s="73"/>
      <c r="J6" s="73"/>
      <c r="K6" s="73"/>
    </row>
    <row r="7" ht="22.7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ht="22.7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22.7" customHeight="1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="71" customFormat="1" ht="14.25" customHeight="1" spans="1:11">
      <c r="A10" s="74" t="s">
        <v>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="71" customFormat="1" ht="14.25" customHeight="1" spans="1:10">
      <c r="A11" s="72"/>
      <c r="B11" s="72"/>
      <c r="C11" s="72"/>
      <c r="D11" s="72"/>
      <c r="E11" s="72"/>
      <c r="F11" s="72"/>
      <c r="G11" s="72"/>
      <c r="H11" s="72"/>
      <c r="I11" s="72"/>
      <c r="J11" s="75"/>
    </row>
    <row r="12" s="71" customFormat="1" ht="14.25" customHeight="1" spans="1:10">
      <c r="A12" s="72"/>
      <c r="B12" s="72"/>
      <c r="C12" s="72"/>
      <c r="D12" s="72"/>
      <c r="E12" s="72"/>
      <c r="F12" s="72"/>
      <c r="G12" s="72"/>
      <c r="H12" s="75"/>
      <c r="I12" s="72"/>
      <c r="J12" s="75"/>
    </row>
    <row r="13" s="71" customFormat="1" ht="14.25" customHeight="1" spans="2:11">
      <c r="B13" s="74" t="s">
        <v>4</v>
      </c>
      <c r="C13" s="74"/>
      <c r="D13" s="75" t="s">
        <v>5</v>
      </c>
      <c r="F13" s="74" t="s">
        <v>6</v>
      </c>
      <c r="G13" s="74"/>
      <c r="H13" s="75" t="s">
        <v>7</v>
      </c>
      <c r="J13" s="76" t="s">
        <v>8</v>
      </c>
      <c r="K13" s="75" t="s">
        <v>7</v>
      </c>
    </row>
    <row r="14" ht="14.2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4.2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B6:K6"/>
    <mergeCell ref="A10:K10"/>
    <mergeCell ref="B13:C13"/>
    <mergeCell ref="F13:G13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4" sqref="A4:A8"/>
    </sheetView>
  </sheetViews>
  <sheetFormatPr defaultColWidth="10" defaultRowHeight="13.5" outlineLevelRow="7" outlineLevelCol="7"/>
  <cols>
    <col min="1" max="1" width="50.75" customWidth="1"/>
    <col min="2" max="2" width="9.75" customWidth="1"/>
    <col min="3" max="3" width="12.8833333333333" customWidth="1"/>
    <col min="4" max="7" width="9.75" customWidth="1"/>
    <col min="8" max="8" width="23.875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1"/>
    </row>
    <row r="2" ht="39.95" customHeight="1" spans="1:8">
      <c r="A2" s="18" t="s">
        <v>220</v>
      </c>
      <c r="B2" s="18"/>
      <c r="C2" s="18"/>
      <c r="D2" s="18"/>
      <c r="E2" s="18"/>
      <c r="F2" s="18"/>
      <c r="G2" s="18"/>
      <c r="H2" s="18"/>
    </row>
    <row r="3" ht="22.7" customHeight="1" spans="1:8">
      <c r="A3" s="1"/>
      <c r="B3" s="1"/>
      <c r="C3" s="1"/>
      <c r="D3" s="1"/>
      <c r="E3" s="1"/>
      <c r="F3" s="1"/>
      <c r="G3" s="1"/>
      <c r="H3" s="11" t="s">
        <v>31</v>
      </c>
    </row>
    <row r="4" ht="22.7" customHeight="1" spans="1:8">
      <c r="A4" s="5" t="s">
        <v>147</v>
      </c>
      <c r="B4" s="6" t="s">
        <v>221</v>
      </c>
      <c r="C4" s="7"/>
      <c r="D4" s="7"/>
      <c r="E4" s="7"/>
      <c r="F4" s="7"/>
      <c r="G4" s="7" t="s">
        <v>222</v>
      </c>
      <c r="H4" s="7" t="s">
        <v>223</v>
      </c>
    </row>
    <row r="5" ht="22.7" customHeight="1" spans="1:8">
      <c r="A5" s="5"/>
      <c r="B5" s="6" t="s">
        <v>92</v>
      </c>
      <c r="C5" s="7" t="s">
        <v>224</v>
      </c>
      <c r="D5" s="7" t="s">
        <v>225</v>
      </c>
      <c r="E5" s="7" t="s">
        <v>226</v>
      </c>
      <c r="F5" s="7"/>
      <c r="G5" s="7"/>
      <c r="H5" s="7"/>
    </row>
    <row r="6" ht="22.7" customHeight="1" spans="1:8">
      <c r="A6" s="5"/>
      <c r="B6" s="6"/>
      <c r="C6" s="7"/>
      <c r="D6" s="7"/>
      <c r="E6" s="7" t="s">
        <v>227</v>
      </c>
      <c r="F6" s="7" t="s">
        <v>228</v>
      </c>
      <c r="G6" s="7"/>
      <c r="H6" s="7"/>
    </row>
    <row r="7" ht="22.7" customHeight="1" spans="1:8">
      <c r="A7" s="15" t="s">
        <v>92</v>
      </c>
      <c r="B7" s="19"/>
      <c r="C7" s="20"/>
      <c r="D7" s="20"/>
      <c r="E7" s="20"/>
      <c r="F7" s="20"/>
      <c r="G7" s="20"/>
      <c r="H7" s="20"/>
    </row>
    <row r="8" ht="22.7" customHeight="1" spans="1:8">
      <c r="A8" s="21" t="s">
        <v>229</v>
      </c>
      <c r="B8" s="19"/>
      <c r="C8" s="20"/>
      <c r="D8" s="20"/>
      <c r="E8" s="20"/>
      <c r="F8" s="20"/>
      <c r="G8" s="20"/>
      <c r="H8" s="20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432638888888889" top="1.14166666666667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6" sqref="H6"/>
    </sheetView>
  </sheetViews>
  <sheetFormatPr defaultColWidth="10" defaultRowHeight="13.5"/>
  <cols>
    <col min="1" max="1" width="9.75" customWidth="1"/>
    <col min="2" max="2" width="24.25" customWidth="1"/>
    <col min="3" max="3" width="9.75" customWidth="1"/>
    <col min="4" max="4" width="21.25" customWidth="1"/>
    <col min="5" max="5" width="14.125" customWidth="1"/>
    <col min="6" max="10" width="9.75" customWidth="1"/>
  </cols>
  <sheetData>
    <row r="1" ht="14.25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39.95" customHeight="1" spans="1:10">
      <c r="A2" s="2" t="s">
        <v>230</v>
      </c>
      <c r="B2" s="2"/>
      <c r="C2" s="2"/>
      <c r="D2" s="2"/>
      <c r="E2" s="2"/>
      <c r="F2" s="1"/>
      <c r="G2" s="1"/>
      <c r="H2" s="1"/>
      <c r="I2" s="1"/>
      <c r="J2" s="1"/>
    </row>
    <row r="3" ht="22.7" customHeight="1" spans="1:10">
      <c r="A3" s="3"/>
      <c r="B3" s="3"/>
      <c r="C3" s="3"/>
      <c r="D3" s="3"/>
      <c r="E3" s="3" t="s">
        <v>31</v>
      </c>
      <c r="F3" s="1"/>
      <c r="G3" s="1"/>
      <c r="H3" s="1"/>
      <c r="I3" s="1"/>
      <c r="J3" s="1"/>
    </row>
    <row r="4" ht="22.7" customHeight="1" spans="1:10">
      <c r="A4" s="5" t="s">
        <v>231</v>
      </c>
      <c r="B4" s="5" t="s">
        <v>34</v>
      </c>
      <c r="C4" s="5" t="s">
        <v>92</v>
      </c>
      <c r="D4" s="5" t="s">
        <v>89</v>
      </c>
      <c r="E4" s="5" t="s">
        <v>90</v>
      </c>
      <c r="F4" s="1"/>
      <c r="G4" s="1"/>
      <c r="H4" s="1"/>
      <c r="I4" s="1"/>
      <c r="J4" s="1"/>
    </row>
    <row r="5" ht="22.7" customHeight="1" spans="1:10">
      <c r="A5" s="14">
        <v>1</v>
      </c>
      <c r="B5" s="15" t="s">
        <v>92</v>
      </c>
      <c r="C5" s="15"/>
      <c r="D5" s="15"/>
      <c r="E5" s="15">
        <f>SUM(E6:E13)</f>
        <v>309282.75</v>
      </c>
      <c r="F5" s="3"/>
      <c r="G5" s="3"/>
      <c r="H5" s="3"/>
      <c r="I5" s="3"/>
      <c r="J5" s="3"/>
    </row>
    <row r="6" ht="22.7" customHeight="1" spans="1:10">
      <c r="A6" s="5">
        <v>2</v>
      </c>
      <c r="B6" s="16" t="s">
        <v>232</v>
      </c>
      <c r="C6" s="16"/>
      <c r="D6" s="16"/>
      <c r="E6" s="17">
        <v>67500</v>
      </c>
      <c r="F6" s="3"/>
      <c r="G6" s="3"/>
      <c r="H6" s="3"/>
      <c r="I6" s="3"/>
      <c r="J6" s="3"/>
    </row>
    <row r="7" ht="22.7" customHeight="1" spans="1:10">
      <c r="A7" s="5">
        <v>3</v>
      </c>
      <c r="B7" s="16" t="s">
        <v>233</v>
      </c>
      <c r="C7" s="16"/>
      <c r="D7" s="16"/>
      <c r="E7" s="15"/>
      <c r="F7" s="3"/>
      <c r="G7" s="3"/>
      <c r="H7" s="3"/>
      <c r="I7" s="3"/>
      <c r="J7" s="3"/>
    </row>
    <row r="8" ht="22.7" customHeight="1" spans="1:10">
      <c r="A8" s="5">
        <v>4</v>
      </c>
      <c r="B8" s="16" t="s">
        <v>222</v>
      </c>
      <c r="C8" s="16"/>
      <c r="D8" s="16"/>
      <c r="E8" s="15"/>
      <c r="F8" s="3"/>
      <c r="G8" s="3"/>
      <c r="H8" s="3"/>
      <c r="I8" s="3"/>
      <c r="J8" s="3"/>
    </row>
    <row r="9" ht="22.7" customHeight="1" spans="1:10">
      <c r="A9" s="5">
        <v>5</v>
      </c>
      <c r="B9" s="16" t="s">
        <v>225</v>
      </c>
      <c r="C9" s="16"/>
      <c r="D9" s="16"/>
      <c r="E9" s="15"/>
      <c r="F9" s="3"/>
      <c r="G9" s="3"/>
      <c r="H9" s="3"/>
      <c r="I9" s="3"/>
      <c r="J9" s="3"/>
    </row>
    <row r="10" ht="22.7" customHeight="1" spans="1:10">
      <c r="A10" s="5">
        <v>6</v>
      </c>
      <c r="B10" s="16" t="s">
        <v>234</v>
      </c>
      <c r="C10" s="16"/>
      <c r="D10" s="16"/>
      <c r="E10" s="15">
        <v>27952.68</v>
      </c>
      <c r="F10" s="3"/>
      <c r="G10" s="3"/>
      <c r="H10" s="3"/>
      <c r="I10" s="3"/>
      <c r="J10" s="3"/>
    </row>
    <row r="11" ht="22.7" customHeight="1" spans="1:10">
      <c r="A11" s="5">
        <v>7</v>
      </c>
      <c r="B11" s="16" t="s">
        <v>235</v>
      </c>
      <c r="C11" s="16"/>
      <c r="D11" s="16"/>
      <c r="E11" s="15">
        <v>32359.67</v>
      </c>
      <c r="F11" s="3"/>
      <c r="G11" s="3"/>
      <c r="H11" s="3"/>
      <c r="I11" s="3"/>
      <c r="J11" s="3"/>
    </row>
    <row r="12" ht="22.7" customHeight="1" spans="1:10">
      <c r="A12" s="5">
        <v>8</v>
      </c>
      <c r="B12" s="16" t="s">
        <v>236</v>
      </c>
      <c r="C12" s="16"/>
      <c r="D12" s="16"/>
      <c r="E12" s="15"/>
      <c r="F12" s="3"/>
      <c r="G12" s="3"/>
      <c r="H12" s="3"/>
      <c r="I12" s="3"/>
      <c r="J12" s="3"/>
    </row>
    <row r="13" ht="22.7" customHeight="1" spans="1:10">
      <c r="A13" s="5">
        <v>9</v>
      </c>
      <c r="B13" s="16" t="s">
        <v>237</v>
      </c>
      <c r="C13" s="16"/>
      <c r="D13" s="16"/>
      <c r="E13" s="17">
        <v>181470.4</v>
      </c>
      <c r="F13" s="3"/>
      <c r="G13" s="3"/>
      <c r="H13" s="3"/>
      <c r="I13" s="3"/>
      <c r="J13" s="3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 spans="4:4">
      <c r="D20" s="1"/>
    </row>
  </sheetData>
  <mergeCells count="1">
    <mergeCell ref="A2:E2"/>
  </mergeCells>
  <pageMargins left="1.45625" right="0.75" top="0.904861111111111" bottom="0.708333333333333" header="0" footer="0"/>
  <pageSetup paperSize="9" scale="15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4" sqref="A4:A5"/>
    </sheetView>
  </sheetViews>
  <sheetFormatPr defaultColWidth="10" defaultRowHeight="13.5" outlineLevelRow="4" outlineLevelCol="1"/>
  <cols>
    <col min="1" max="1" width="53.3833333333333" customWidth="1"/>
    <col min="2" max="2" width="66.8833333333333" customWidth="1"/>
  </cols>
  <sheetData>
    <row r="1" ht="14.25" customHeight="1" spans="1:2">
      <c r="A1" s="1"/>
      <c r="B1" s="1"/>
    </row>
    <row r="2" ht="39.95" customHeight="1" spans="1:2">
      <c r="A2" s="2" t="s">
        <v>238</v>
      </c>
      <c r="B2" s="2"/>
    </row>
    <row r="3" ht="14.25" customHeight="1" spans="1:2">
      <c r="A3" s="1"/>
      <c r="B3" s="11" t="s">
        <v>31</v>
      </c>
    </row>
    <row r="4" ht="22.7" customHeight="1" spans="1:2">
      <c r="A4" s="5" t="s">
        <v>34</v>
      </c>
      <c r="B4" s="6" t="s">
        <v>35</v>
      </c>
    </row>
    <row r="5" ht="22.7" customHeight="1" spans="1:2">
      <c r="A5" s="12" t="s">
        <v>229</v>
      </c>
      <c r="B5" s="13"/>
    </row>
  </sheetData>
  <mergeCells count="1">
    <mergeCell ref="A2:B2"/>
  </mergeCells>
  <pageMargins left="1.18055555555556" right="0.511805555555556" top="1.73194444444444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15" sqref="E15"/>
    </sheetView>
  </sheetViews>
  <sheetFormatPr defaultColWidth="10" defaultRowHeight="13.5" outlineLevelRow="4" outlineLevelCol="4"/>
  <cols>
    <col min="1" max="1" width="19.3833333333333" customWidth="1"/>
    <col min="2" max="2" width="18.25" customWidth="1"/>
    <col min="3" max="3" width="20.25" customWidth="1"/>
    <col min="4" max="4" width="24.25" customWidth="1"/>
    <col min="5" max="5" width="29.3833333333333" customWidth="1"/>
  </cols>
  <sheetData>
    <row r="1" ht="14.25" customHeight="1" spans="1:5">
      <c r="A1" s="1"/>
      <c r="B1" s="1"/>
      <c r="C1" s="1"/>
      <c r="D1" s="1"/>
      <c r="E1" s="1"/>
    </row>
    <row r="2" ht="39.95" customHeight="1" spans="1:5">
      <c r="A2" s="2" t="s">
        <v>239</v>
      </c>
      <c r="B2" s="2"/>
      <c r="C2" s="2"/>
      <c r="D2" s="2"/>
      <c r="E2" s="2"/>
    </row>
    <row r="3" ht="22.7" customHeight="1" spans="1:5">
      <c r="A3" s="3"/>
      <c r="B3" s="3"/>
      <c r="C3" s="3"/>
      <c r="D3" s="3"/>
      <c r="E3" s="4" t="s">
        <v>31</v>
      </c>
    </row>
    <row r="4" ht="22.7" customHeight="1" spans="1:5">
      <c r="A4" s="5" t="s">
        <v>147</v>
      </c>
      <c r="B4" s="6" t="s">
        <v>92</v>
      </c>
      <c r="C4" s="7" t="s">
        <v>240</v>
      </c>
      <c r="D4" s="7" t="s">
        <v>241</v>
      </c>
      <c r="E4" s="7" t="s">
        <v>242</v>
      </c>
    </row>
    <row r="5" ht="33" customHeight="1" spans="1:5">
      <c r="A5" s="8" t="s">
        <v>229</v>
      </c>
      <c r="B5" s="9"/>
      <c r="C5" s="10"/>
      <c r="D5" s="10"/>
      <c r="E5" s="10"/>
    </row>
  </sheetData>
  <mergeCells count="1">
    <mergeCell ref="A2:E2"/>
  </mergeCells>
  <pageMargins left="1.18055555555556" right="0.511805555555556" top="0.984027777777778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5" customWidth="1"/>
    <col min="2" max="2" width="56.3833333333333" customWidth="1"/>
    <col min="3" max="3" width="40.1333333333333" customWidth="1"/>
  </cols>
  <sheetData>
    <row r="1" ht="35.45" customHeight="1" spans="1:2">
      <c r="A1" s="1"/>
      <c r="B1" s="1"/>
    </row>
    <row r="2" ht="39.2" customHeight="1" spans="1:3">
      <c r="A2" s="1"/>
      <c r="B2" s="67" t="s">
        <v>9</v>
      </c>
      <c r="C2" s="67"/>
    </row>
    <row r="3" ht="29.45" customHeight="1" spans="1:3">
      <c r="A3" s="68"/>
      <c r="B3" s="69" t="s">
        <v>10</v>
      </c>
      <c r="C3" s="69" t="s">
        <v>11</v>
      </c>
    </row>
    <row r="4" ht="28.5" customHeight="1" spans="1:3">
      <c r="A4" s="61"/>
      <c r="B4" s="70" t="s">
        <v>12</v>
      </c>
      <c r="C4" s="52" t="s">
        <v>13</v>
      </c>
    </row>
    <row r="5" ht="28.5" customHeight="1" spans="1:3">
      <c r="A5" s="61"/>
      <c r="B5" s="70" t="s">
        <v>14</v>
      </c>
      <c r="C5" s="52" t="s">
        <v>15</v>
      </c>
    </row>
    <row r="6" ht="28.5" customHeight="1" spans="1:3">
      <c r="A6" s="61"/>
      <c r="B6" s="70" t="s">
        <v>16</v>
      </c>
      <c r="C6" s="52" t="s">
        <v>17</v>
      </c>
    </row>
    <row r="7" ht="28.5" customHeight="1" spans="1:3">
      <c r="A7" s="61"/>
      <c r="B7" s="70" t="s">
        <v>18</v>
      </c>
      <c r="C7" s="52"/>
    </row>
    <row r="8" ht="28.5" customHeight="1" spans="1:3">
      <c r="A8" s="61"/>
      <c r="B8" s="70" t="s">
        <v>19</v>
      </c>
      <c r="C8" s="52" t="s">
        <v>20</v>
      </c>
    </row>
    <row r="9" ht="28.5" customHeight="1" spans="1:3">
      <c r="A9" s="61"/>
      <c r="B9" s="70" t="s">
        <v>21</v>
      </c>
      <c r="C9" s="52" t="s">
        <v>22</v>
      </c>
    </row>
    <row r="10" ht="28.5" customHeight="1" spans="1:3">
      <c r="A10" s="61"/>
      <c r="B10" s="70" t="s">
        <v>23</v>
      </c>
      <c r="C10" s="52" t="s">
        <v>24</v>
      </c>
    </row>
    <row r="11" ht="28.5" customHeight="1" spans="1:3">
      <c r="A11" s="61"/>
      <c r="B11" s="70" t="s">
        <v>25</v>
      </c>
      <c r="C11" s="52" t="s">
        <v>26</v>
      </c>
    </row>
    <row r="12" ht="28.5" customHeight="1" spans="1:3">
      <c r="A12" s="61"/>
      <c r="B12" s="70" t="s">
        <v>27</v>
      </c>
      <c r="C12" s="52"/>
    </row>
    <row r="13" ht="28.5" customHeight="1" spans="1:3">
      <c r="A13" s="1"/>
      <c r="B13" s="70" t="s">
        <v>28</v>
      </c>
      <c r="C13" s="52"/>
    </row>
    <row r="14" ht="28.5" customHeight="1" spans="1:3">
      <c r="A14" s="1"/>
      <c r="B14" s="70" t="s">
        <v>29</v>
      </c>
      <c r="C14" s="52" t="s">
        <v>13</v>
      </c>
    </row>
  </sheetData>
  <mergeCells count="1">
    <mergeCell ref="B2:C2"/>
  </mergeCells>
  <pageMargins left="1.18055555555556" right="0.75" top="0.904861111111111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31" workbookViewId="0">
      <selection activeCell="D33" sqref="D33"/>
    </sheetView>
  </sheetViews>
  <sheetFormatPr defaultColWidth="10" defaultRowHeight="13.5" outlineLevelCol="3"/>
  <cols>
    <col min="1" max="1" width="41.8833333333333" customWidth="1"/>
    <col min="2" max="2" width="16.75" customWidth="1"/>
    <col min="3" max="3" width="36.6333333333333" customWidth="1"/>
    <col min="4" max="4" width="14.5" customWidth="1"/>
  </cols>
  <sheetData>
    <row r="1" ht="14.25" customHeight="1" spans="1:4">
      <c r="A1" s="1"/>
      <c r="B1" s="1"/>
      <c r="C1" s="1"/>
      <c r="D1" s="1"/>
    </row>
    <row r="2" ht="39.95" customHeight="1" spans="1:4">
      <c r="A2" s="2" t="s">
        <v>30</v>
      </c>
      <c r="B2" s="2"/>
      <c r="C2" s="2"/>
      <c r="D2" s="2"/>
    </row>
    <row r="3" ht="22.7" customHeight="1" spans="1:4">
      <c r="A3" s="61"/>
      <c r="B3" s="61"/>
      <c r="C3" s="61"/>
      <c r="D3" s="62" t="s">
        <v>31</v>
      </c>
    </row>
    <row r="4" ht="22.7" customHeight="1" spans="1:4">
      <c r="A4" s="26" t="s">
        <v>32</v>
      </c>
      <c r="B4" s="26"/>
      <c r="C4" s="26" t="s">
        <v>33</v>
      </c>
      <c r="D4" s="26"/>
    </row>
    <row r="5" ht="22.7" customHeight="1" spans="1:4">
      <c r="A5" s="26" t="s">
        <v>34</v>
      </c>
      <c r="B5" s="26" t="s">
        <v>35</v>
      </c>
      <c r="C5" s="26" t="s">
        <v>34</v>
      </c>
      <c r="D5" s="26" t="s">
        <v>35</v>
      </c>
    </row>
    <row r="6" ht="22.7" customHeight="1" spans="1:4">
      <c r="A6" s="63" t="s">
        <v>36</v>
      </c>
      <c r="B6" s="59">
        <v>4322572.46</v>
      </c>
      <c r="C6" s="63" t="s">
        <v>37</v>
      </c>
      <c r="D6" s="51"/>
    </row>
    <row r="7" ht="22.7" customHeight="1" spans="1:4">
      <c r="A7" s="63" t="s">
        <v>38</v>
      </c>
      <c r="B7" s="49"/>
      <c r="C7" s="63" t="s">
        <v>39</v>
      </c>
      <c r="D7" s="64"/>
    </row>
    <row r="8" ht="22.7" customHeight="1" spans="1:4">
      <c r="A8" s="63" t="s">
        <v>40</v>
      </c>
      <c r="B8" s="49"/>
      <c r="C8" s="63" t="s">
        <v>41</v>
      </c>
      <c r="D8" s="64"/>
    </row>
    <row r="9" ht="22.7" customHeight="1" spans="1:4">
      <c r="A9" s="63" t="s">
        <v>42</v>
      </c>
      <c r="B9" s="49"/>
      <c r="C9" s="63" t="s">
        <v>43</v>
      </c>
      <c r="D9" s="64"/>
    </row>
    <row r="10" ht="22.7" customHeight="1" spans="1:4">
      <c r="A10" s="63" t="s">
        <v>44</v>
      </c>
      <c r="B10" s="49"/>
      <c r="C10" s="63" t="s">
        <v>45</v>
      </c>
      <c r="D10" s="64"/>
    </row>
    <row r="11" ht="22.7" customHeight="1" spans="1:4">
      <c r="A11" s="63" t="s">
        <v>46</v>
      </c>
      <c r="B11" s="49"/>
      <c r="C11" s="63" t="s">
        <v>47</v>
      </c>
      <c r="D11" s="64"/>
    </row>
    <row r="12" ht="22.7" customHeight="1" spans="1:4">
      <c r="A12" s="63" t="s">
        <v>48</v>
      </c>
      <c r="B12" s="49"/>
      <c r="C12" s="63" t="s">
        <v>49</v>
      </c>
      <c r="D12" s="64"/>
    </row>
    <row r="13" ht="22.7" customHeight="1" spans="1:4">
      <c r="A13" s="63" t="s">
        <v>50</v>
      </c>
      <c r="B13" s="49"/>
      <c r="C13" s="63" t="s">
        <v>51</v>
      </c>
      <c r="D13" s="64">
        <v>367450.35</v>
      </c>
    </row>
    <row r="14" ht="22.7" customHeight="1" spans="1:4">
      <c r="A14" s="63" t="s">
        <v>52</v>
      </c>
      <c r="B14" s="49"/>
      <c r="C14" s="63" t="s">
        <v>53</v>
      </c>
      <c r="D14" s="64"/>
    </row>
    <row r="15" ht="22.7" customHeight="1" spans="1:4">
      <c r="A15" s="63"/>
      <c r="B15" s="65"/>
      <c r="C15" s="63" t="s">
        <v>54</v>
      </c>
      <c r="D15" s="64">
        <v>181377.93</v>
      </c>
    </row>
    <row r="16" ht="22.7" customHeight="1" spans="1:4">
      <c r="A16" s="63"/>
      <c r="B16" s="65"/>
      <c r="C16" s="63" t="s">
        <v>55</v>
      </c>
      <c r="D16" s="64"/>
    </row>
    <row r="17" ht="22.7" customHeight="1" spans="1:4">
      <c r="A17" s="63"/>
      <c r="B17" s="65"/>
      <c r="C17" s="63" t="s">
        <v>56</v>
      </c>
      <c r="D17" s="64"/>
    </row>
    <row r="18" ht="22.7" customHeight="1" spans="1:4">
      <c r="A18" s="63"/>
      <c r="B18" s="65"/>
      <c r="C18" s="63" t="s">
        <v>57</v>
      </c>
      <c r="D18" s="64">
        <f>3417681.22+100000</f>
        <v>3517681.22</v>
      </c>
    </row>
    <row r="19" ht="22.7" customHeight="1" spans="1:4">
      <c r="A19" s="63"/>
      <c r="B19" s="65"/>
      <c r="C19" s="63" t="s">
        <v>58</v>
      </c>
      <c r="D19" s="64"/>
    </row>
    <row r="20" ht="22.7" customHeight="1" spans="1:4">
      <c r="A20" s="66"/>
      <c r="B20" s="59"/>
      <c r="C20" s="63" t="s">
        <v>59</v>
      </c>
      <c r="D20" s="64"/>
    </row>
    <row r="21" ht="22.7" customHeight="1" spans="1:4">
      <c r="A21" s="66"/>
      <c r="B21" s="59"/>
      <c r="C21" s="63" t="s">
        <v>60</v>
      </c>
      <c r="D21" s="64"/>
    </row>
    <row r="22" ht="22.7" customHeight="1" spans="1:4">
      <c r="A22" s="66"/>
      <c r="B22" s="59"/>
      <c r="C22" s="63" t="s">
        <v>61</v>
      </c>
      <c r="D22" s="64"/>
    </row>
    <row r="23" ht="22.7" customHeight="1" spans="1:4">
      <c r="A23" s="66"/>
      <c r="B23" s="59"/>
      <c r="C23" s="63" t="s">
        <v>62</v>
      </c>
      <c r="D23" s="64"/>
    </row>
    <row r="24" ht="22.7" customHeight="1" spans="1:4">
      <c r="A24" s="66"/>
      <c r="B24" s="59"/>
      <c r="C24" s="63" t="s">
        <v>63</v>
      </c>
      <c r="D24" s="64"/>
    </row>
    <row r="25" ht="22.7" customHeight="1" spans="1:4">
      <c r="A25" s="63"/>
      <c r="B25" s="65"/>
      <c r="C25" s="63" t="s">
        <v>64</v>
      </c>
      <c r="D25" s="64">
        <v>256062.96</v>
      </c>
    </row>
    <row r="26" ht="22.7" customHeight="1" spans="1:4">
      <c r="A26" s="63"/>
      <c r="B26" s="65"/>
      <c r="C26" s="63" t="s">
        <v>65</v>
      </c>
      <c r="D26" s="64"/>
    </row>
    <row r="27" ht="22.7" customHeight="1" spans="1:4">
      <c r="A27" s="63"/>
      <c r="B27" s="65"/>
      <c r="C27" s="63" t="s">
        <v>66</v>
      </c>
      <c r="D27" s="64"/>
    </row>
    <row r="28" ht="22.7" customHeight="1" spans="1:4">
      <c r="A28" s="66"/>
      <c r="B28" s="59"/>
      <c r="C28" s="63" t="s">
        <v>67</v>
      </c>
      <c r="D28" s="64"/>
    </row>
    <row r="29" ht="22.7" customHeight="1" spans="1:4">
      <c r="A29" s="66"/>
      <c r="B29" s="59"/>
      <c r="C29" s="63" t="s">
        <v>68</v>
      </c>
      <c r="D29" s="64"/>
    </row>
    <row r="30" ht="22.7" customHeight="1" spans="1:4">
      <c r="A30" s="66"/>
      <c r="B30" s="59"/>
      <c r="C30" s="63" t="s">
        <v>69</v>
      </c>
      <c r="D30" s="64"/>
    </row>
    <row r="31" ht="22.7" customHeight="1" spans="1:4">
      <c r="A31" s="66"/>
      <c r="B31" s="59"/>
      <c r="C31" s="63" t="s">
        <v>70</v>
      </c>
      <c r="D31" s="64"/>
    </row>
    <row r="32" ht="22.7" customHeight="1" spans="1:4">
      <c r="A32" s="66"/>
      <c r="B32" s="59"/>
      <c r="C32" s="63" t="s">
        <v>71</v>
      </c>
      <c r="D32" s="64"/>
    </row>
    <row r="33" ht="22.7" customHeight="1" spans="1:4">
      <c r="A33" s="63"/>
      <c r="B33" s="63"/>
      <c r="C33" s="63" t="s">
        <v>72</v>
      </c>
      <c r="D33" s="64"/>
    </row>
    <row r="34" ht="22.7" customHeight="1" spans="1:4">
      <c r="A34" s="63"/>
      <c r="B34" s="63"/>
      <c r="C34" s="63" t="s">
        <v>73</v>
      </c>
      <c r="D34" s="64"/>
    </row>
    <row r="35" ht="22.7" customHeight="1" spans="1:4">
      <c r="A35" s="63"/>
      <c r="B35" s="63"/>
      <c r="C35" s="63" t="s">
        <v>74</v>
      </c>
      <c r="D35" s="64"/>
    </row>
    <row r="36" ht="22.7" customHeight="1" spans="1:4">
      <c r="A36" s="63"/>
      <c r="B36" s="63"/>
      <c r="C36" s="63"/>
      <c r="D36" s="66"/>
    </row>
    <row r="37" ht="22.7" customHeight="1" spans="1:4">
      <c r="A37" s="63"/>
      <c r="B37" s="63"/>
      <c r="C37" s="63"/>
      <c r="D37" s="66"/>
    </row>
    <row r="38" ht="22.7" customHeight="1" spans="1:4">
      <c r="A38" s="63"/>
      <c r="B38" s="63"/>
      <c r="C38" s="63"/>
      <c r="D38" s="63"/>
    </row>
    <row r="39" ht="22.7" customHeight="1" spans="1:4">
      <c r="A39" s="66" t="s">
        <v>75</v>
      </c>
      <c r="B39" s="59">
        <v>4322572.46</v>
      </c>
      <c r="C39" s="66" t="s">
        <v>76</v>
      </c>
      <c r="D39" s="59">
        <f>SUM(D6:D38)</f>
        <v>4322572.46</v>
      </c>
    </row>
    <row r="40" ht="22.7" customHeight="1" spans="1:4">
      <c r="A40" s="66" t="s">
        <v>77</v>
      </c>
      <c r="B40" s="59"/>
      <c r="C40" s="66" t="s">
        <v>78</v>
      </c>
      <c r="D40" s="59"/>
    </row>
    <row r="41" ht="22.7" customHeight="1" spans="1:4">
      <c r="A41" s="63"/>
      <c r="B41" s="65"/>
      <c r="C41" s="63"/>
      <c r="D41" s="65"/>
    </row>
    <row r="42" ht="22.7" customHeight="1" spans="1:4">
      <c r="A42" s="66" t="s">
        <v>79</v>
      </c>
      <c r="B42" s="59">
        <v>4322572.46</v>
      </c>
      <c r="C42" s="66" t="s">
        <v>80</v>
      </c>
      <c r="D42" s="59">
        <f>D39+D40</f>
        <v>4322572.46</v>
      </c>
    </row>
  </sheetData>
  <mergeCells count="4">
    <mergeCell ref="A2:D2"/>
    <mergeCell ref="A3:C3"/>
    <mergeCell ref="A4:B4"/>
    <mergeCell ref="C4:D4"/>
  </mergeCells>
  <pageMargins left="0.751388888888889" right="0.751388888888889" top="0.271527777777778" bottom="0.271527777777778" header="0" footer="0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0" sqref="B10"/>
    </sheetView>
  </sheetViews>
  <sheetFormatPr defaultColWidth="10" defaultRowHeight="13.5" outlineLevelCol="1"/>
  <cols>
    <col min="1" max="1" width="53.5" customWidth="1"/>
    <col min="2" max="2" width="32" customWidth="1"/>
  </cols>
  <sheetData>
    <row r="1" ht="14.25" customHeight="1" spans="1:2">
      <c r="A1" s="1"/>
      <c r="B1" s="1"/>
    </row>
    <row r="2" ht="39.95" customHeight="1" spans="1:2">
      <c r="A2" s="2" t="s">
        <v>81</v>
      </c>
      <c r="B2" s="2"/>
    </row>
    <row r="3" ht="22.7" customHeight="1" spans="1:2">
      <c r="A3" s="3"/>
      <c r="B3" s="24" t="s">
        <v>31</v>
      </c>
    </row>
    <row r="4" ht="22.7" customHeight="1" spans="1:2">
      <c r="A4" s="26" t="s">
        <v>34</v>
      </c>
      <c r="B4" s="26" t="s">
        <v>35</v>
      </c>
    </row>
    <row r="5" ht="22.7" customHeight="1" spans="1:2">
      <c r="A5" s="48" t="s">
        <v>36</v>
      </c>
      <c r="B5" s="59">
        <v>4322572.46</v>
      </c>
    </row>
    <row r="6" ht="22.7" customHeight="1" spans="1:2">
      <c r="A6" s="48" t="s">
        <v>82</v>
      </c>
      <c r="B6" s="59">
        <v>4322572.46</v>
      </c>
    </row>
    <row r="7" ht="22.7" customHeight="1" spans="1:2">
      <c r="A7" s="48" t="s">
        <v>83</v>
      </c>
      <c r="B7" s="48"/>
    </row>
    <row r="8" ht="22.7" customHeight="1" spans="1:2">
      <c r="A8" s="48" t="s">
        <v>82</v>
      </c>
      <c r="B8" s="48"/>
    </row>
    <row r="9" ht="22.7" customHeight="1" spans="1:2">
      <c r="A9" s="60" t="s">
        <v>84</v>
      </c>
      <c r="B9" s="59">
        <v>4322572.46</v>
      </c>
    </row>
    <row r="10" ht="22.7" customHeight="1" spans="1:2">
      <c r="A10" s="60" t="s">
        <v>85</v>
      </c>
      <c r="B10" s="59">
        <v>4322572.46</v>
      </c>
    </row>
  </sheetData>
  <mergeCells count="1">
    <mergeCell ref="A2:B2"/>
  </mergeCells>
  <pageMargins left="2.47986111111111" right="0.75" top="1.25972222222222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10" workbookViewId="0">
      <selection activeCell="C20" sqref="C18:C20"/>
    </sheetView>
  </sheetViews>
  <sheetFormatPr defaultColWidth="10" defaultRowHeight="13.5" outlineLevelCol="4"/>
  <cols>
    <col min="1" max="1" width="41.25" customWidth="1"/>
    <col min="2" max="2" width="15.1333333333333" customWidth="1"/>
    <col min="3" max="3" width="13.75" customWidth="1"/>
    <col min="4" max="4" width="13.25" customWidth="1"/>
    <col min="5" max="5" width="12.6333333333333" customWidth="1"/>
  </cols>
  <sheetData>
    <row r="1" ht="14.25" customHeight="1" spans="1:5">
      <c r="A1" s="1"/>
      <c r="B1" s="1"/>
      <c r="C1" s="1"/>
      <c r="D1" s="1"/>
      <c r="E1" s="1"/>
    </row>
    <row r="2" ht="39.95" customHeight="1" spans="1:5">
      <c r="A2" s="2" t="s">
        <v>86</v>
      </c>
      <c r="B2" s="2"/>
      <c r="C2" s="2"/>
      <c r="D2" s="2"/>
      <c r="E2" s="2"/>
    </row>
    <row r="3" ht="22.7" customHeight="1" spans="1:5">
      <c r="A3" s="3"/>
      <c r="B3" s="3"/>
      <c r="C3" s="3"/>
      <c r="D3" s="3"/>
      <c r="E3" s="3" t="s">
        <v>31</v>
      </c>
    </row>
    <row r="4" ht="22.7" customHeight="1" spans="1:5">
      <c r="A4" s="5" t="s">
        <v>87</v>
      </c>
      <c r="B4" s="5" t="s">
        <v>88</v>
      </c>
      <c r="C4" s="5" t="s">
        <v>89</v>
      </c>
      <c r="D4" s="5" t="s">
        <v>90</v>
      </c>
      <c r="E4" s="5" t="s">
        <v>91</v>
      </c>
    </row>
    <row r="5" ht="22.7" customHeight="1" spans="1:5">
      <c r="A5" s="15" t="s">
        <v>92</v>
      </c>
      <c r="B5" s="42">
        <f>B6+B9+B14+B18</f>
        <v>4322572.46</v>
      </c>
      <c r="C5" s="42">
        <f>C6+C9+C14+C18</f>
        <v>4222572.46</v>
      </c>
      <c r="D5" s="54">
        <v>100000</v>
      </c>
      <c r="E5" s="55"/>
    </row>
    <row r="6" ht="22.7" customHeight="1" spans="1:5">
      <c r="A6" s="56" t="s">
        <v>93</v>
      </c>
      <c r="B6" s="42">
        <f>C6+D6</f>
        <v>3517681.22</v>
      </c>
      <c r="C6" s="42">
        <v>3417681.22</v>
      </c>
      <c r="D6" s="54">
        <v>100000</v>
      </c>
      <c r="E6" s="55"/>
    </row>
    <row r="7" ht="22.7" customHeight="1" spans="1:5">
      <c r="A7" s="56" t="s">
        <v>94</v>
      </c>
      <c r="B7" s="42">
        <f>C7+D7</f>
        <v>3517681.22</v>
      </c>
      <c r="C7" s="42">
        <v>3417681.22</v>
      </c>
      <c r="D7" s="54">
        <v>100000</v>
      </c>
      <c r="E7" s="55"/>
    </row>
    <row r="8" ht="22.7" customHeight="1" spans="1:5">
      <c r="A8" s="57" t="s">
        <v>95</v>
      </c>
      <c r="B8" s="42">
        <f>C8+D8</f>
        <v>3517681.22</v>
      </c>
      <c r="C8" s="42">
        <v>3417681.22</v>
      </c>
      <c r="D8" s="54">
        <v>100000</v>
      </c>
      <c r="E8" s="58"/>
    </row>
    <row r="9" ht="22.7" customHeight="1" spans="1:5">
      <c r="A9" s="15" t="s">
        <v>96</v>
      </c>
      <c r="B9" s="42">
        <f>C9</f>
        <v>367450.35</v>
      </c>
      <c r="C9" s="42">
        <f>C10+C12</f>
        <v>367450.35</v>
      </c>
      <c r="D9" s="42"/>
      <c r="E9" s="55"/>
    </row>
    <row r="10" ht="22.7" customHeight="1" spans="1:5">
      <c r="A10" s="15" t="s">
        <v>97</v>
      </c>
      <c r="B10" s="42">
        <v>341417.28</v>
      </c>
      <c r="C10" s="42">
        <v>341417.28</v>
      </c>
      <c r="D10" s="42"/>
      <c r="E10" s="55"/>
    </row>
    <row r="11" ht="22.7" customHeight="1" spans="1:5">
      <c r="A11" s="16" t="s">
        <v>98</v>
      </c>
      <c r="B11" s="42">
        <v>341417.28</v>
      </c>
      <c r="C11" s="42">
        <v>341417.28</v>
      </c>
      <c r="D11" s="42"/>
      <c r="E11" s="58"/>
    </row>
    <row r="12" ht="22.7" customHeight="1" spans="1:5">
      <c r="A12" s="15" t="s">
        <v>99</v>
      </c>
      <c r="B12" s="42">
        <v>26033.07</v>
      </c>
      <c r="C12" s="42">
        <f>11096.06+14937.01</f>
        <v>26033.07</v>
      </c>
      <c r="D12" s="42"/>
      <c r="E12" s="55"/>
    </row>
    <row r="13" ht="22.7" customHeight="1" spans="1:5">
      <c r="A13" s="16" t="s">
        <v>100</v>
      </c>
      <c r="B13" s="42">
        <v>26033.07</v>
      </c>
      <c r="C13" s="42">
        <v>26033.07</v>
      </c>
      <c r="D13" s="42"/>
      <c r="E13" s="58"/>
    </row>
    <row r="14" ht="22.7" customHeight="1" spans="1:5">
      <c r="A14" s="15" t="s">
        <v>101</v>
      </c>
      <c r="B14" s="42">
        <f>C14</f>
        <v>181377.93</v>
      </c>
      <c r="C14" s="42">
        <f>C15</f>
        <v>181377.93</v>
      </c>
      <c r="D14" s="42"/>
      <c r="E14" s="55"/>
    </row>
    <row r="15" ht="22.7" customHeight="1" spans="1:5">
      <c r="A15" s="56" t="s">
        <v>102</v>
      </c>
      <c r="B15" s="42">
        <v>181377.93</v>
      </c>
      <c r="C15" s="42">
        <f>SUM(C16:C17)</f>
        <v>181377.93</v>
      </c>
      <c r="D15" s="42"/>
      <c r="E15" s="55"/>
    </row>
    <row r="16" ht="22.7" customHeight="1" spans="1:5">
      <c r="A16" s="57" t="s">
        <v>103</v>
      </c>
      <c r="B16" s="42">
        <v>138700.77</v>
      </c>
      <c r="C16" s="42">
        <v>138700.77</v>
      </c>
      <c r="D16" s="42"/>
      <c r="E16" s="58"/>
    </row>
    <row r="17" ht="22.7" customHeight="1" spans="1:5">
      <c r="A17" s="57" t="s">
        <v>104</v>
      </c>
      <c r="B17" s="42">
        <v>42677.16</v>
      </c>
      <c r="C17" s="42">
        <v>42677.16</v>
      </c>
      <c r="D17" s="42"/>
      <c r="E17" s="58"/>
    </row>
    <row r="18" ht="22.7" customHeight="1" spans="1:5">
      <c r="A18" s="15" t="s">
        <v>105</v>
      </c>
      <c r="B18" s="42">
        <v>256062.96</v>
      </c>
      <c r="C18" s="42">
        <v>256062.96</v>
      </c>
      <c r="D18" s="42"/>
      <c r="E18" s="55"/>
    </row>
    <row r="19" ht="22.7" customHeight="1" spans="1:5">
      <c r="A19" s="15" t="s">
        <v>106</v>
      </c>
      <c r="B19" s="42">
        <v>256062.96</v>
      </c>
      <c r="C19" s="42">
        <v>256062.96</v>
      </c>
      <c r="D19" s="42"/>
      <c r="E19" s="55"/>
    </row>
    <row r="20" ht="22.7" customHeight="1" spans="1:5">
      <c r="A20" s="16" t="s">
        <v>107</v>
      </c>
      <c r="B20" s="42">
        <v>256062.96</v>
      </c>
      <c r="C20" s="42">
        <v>256062.96</v>
      </c>
      <c r="D20" s="42"/>
      <c r="E20" s="58"/>
    </row>
  </sheetData>
  <mergeCells count="1">
    <mergeCell ref="A2:E2"/>
  </mergeCells>
  <pageMargins left="1.65347222222222" right="0.75" top="0.865972222222222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D11" sqref="D11:D36"/>
    </sheetView>
  </sheetViews>
  <sheetFormatPr defaultColWidth="10" defaultRowHeight="13.5" outlineLevelCol="3"/>
  <cols>
    <col min="1" max="1" width="24.6333333333333" customWidth="1"/>
    <col min="2" max="2" width="16.75" customWidth="1"/>
    <col min="3" max="3" width="36.6333333333333" customWidth="1"/>
    <col min="4" max="4" width="14.875" customWidth="1"/>
    <col min="5" max="5" width="9.75" customWidth="1"/>
  </cols>
  <sheetData>
    <row r="1" ht="14.25" customHeight="1" spans="1:4">
      <c r="A1" s="1"/>
      <c r="B1" s="1"/>
      <c r="C1" s="1"/>
      <c r="D1" s="1"/>
    </row>
    <row r="2" ht="39.95" customHeight="1" spans="1:4">
      <c r="A2" s="2" t="s">
        <v>108</v>
      </c>
      <c r="B2" s="2"/>
      <c r="C2" s="2"/>
      <c r="D2" s="2"/>
    </row>
    <row r="3" ht="22.7" customHeight="1" spans="1:4">
      <c r="A3" s="3"/>
      <c r="B3" s="3"/>
      <c r="C3" s="24" t="s">
        <v>31</v>
      </c>
      <c r="D3" s="24"/>
    </row>
    <row r="4" ht="22.7" customHeight="1" spans="1:4">
      <c r="A4" s="26" t="s">
        <v>32</v>
      </c>
      <c r="B4" s="26"/>
      <c r="C4" s="26" t="s">
        <v>33</v>
      </c>
      <c r="D4" s="26"/>
    </row>
    <row r="5" ht="22.7" customHeight="1" spans="1:4">
      <c r="A5" s="26" t="s">
        <v>34</v>
      </c>
      <c r="B5" s="26" t="s">
        <v>35</v>
      </c>
      <c r="C5" s="26" t="s">
        <v>34</v>
      </c>
      <c r="D5" s="26" t="s">
        <v>92</v>
      </c>
    </row>
    <row r="6" ht="22.7" customHeight="1" spans="1:4">
      <c r="A6" s="48" t="s">
        <v>109</v>
      </c>
      <c r="B6" s="20">
        <f>B7</f>
        <v>4322572.46</v>
      </c>
      <c r="C6" s="48" t="s">
        <v>110</v>
      </c>
      <c r="D6" s="20">
        <f>SUM(D7:D36)</f>
        <v>4322572.46</v>
      </c>
    </row>
    <row r="7" ht="22.7" customHeight="1" spans="1:4">
      <c r="A7" s="48" t="s">
        <v>111</v>
      </c>
      <c r="B7" s="20">
        <v>4322572.46</v>
      </c>
      <c r="C7" s="48" t="s">
        <v>112</v>
      </c>
      <c r="D7" s="49"/>
    </row>
    <row r="8" ht="22.7" customHeight="1" spans="1:4">
      <c r="A8" s="48" t="s">
        <v>113</v>
      </c>
      <c r="B8" s="49"/>
      <c r="C8" s="48" t="s">
        <v>114</v>
      </c>
      <c r="D8" s="49"/>
    </row>
    <row r="9" ht="22.7" customHeight="1" spans="1:4">
      <c r="A9" s="48" t="s">
        <v>115</v>
      </c>
      <c r="B9" s="49"/>
      <c r="C9" s="48" t="s">
        <v>116</v>
      </c>
      <c r="D9" s="49"/>
    </row>
    <row r="10" ht="22.7" customHeight="1" spans="1:4">
      <c r="A10" s="48"/>
      <c r="B10" s="50"/>
      <c r="C10" s="48" t="s">
        <v>117</v>
      </c>
      <c r="D10" s="49"/>
    </row>
    <row r="11" ht="22.7" customHeight="1" spans="1:4">
      <c r="A11" s="48"/>
      <c r="B11" s="50"/>
      <c r="C11" s="48" t="s">
        <v>118</v>
      </c>
      <c r="D11" s="51"/>
    </row>
    <row r="12" ht="22.7" customHeight="1" spans="1:4">
      <c r="A12" s="48"/>
      <c r="B12" s="50"/>
      <c r="C12" s="48" t="s">
        <v>119</v>
      </c>
      <c r="D12" s="51"/>
    </row>
    <row r="13" ht="22.7" customHeight="1" spans="1:4">
      <c r="A13" s="52"/>
      <c r="B13" s="44"/>
      <c r="C13" s="48" t="s">
        <v>120</v>
      </c>
      <c r="D13" s="51"/>
    </row>
    <row r="14" ht="22.7" customHeight="1" spans="1:4">
      <c r="A14" s="48"/>
      <c r="B14" s="50"/>
      <c r="C14" s="48" t="s">
        <v>121</v>
      </c>
      <c r="D14" s="51">
        <v>367450.35</v>
      </c>
    </row>
    <row r="15" ht="22.7" customHeight="1" spans="1:4">
      <c r="A15" s="48"/>
      <c r="B15" s="50"/>
      <c r="C15" s="48" t="s">
        <v>122</v>
      </c>
      <c r="D15" s="51"/>
    </row>
    <row r="16" ht="22.7" customHeight="1" spans="1:4">
      <c r="A16" s="48"/>
      <c r="B16" s="50"/>
      <c r="C16" s="48" t="s">
        <v>123</v>
      </c>
      <c r="D16" s="51">
        <v>181377.93</v>
      </c>
    </row>
    <row r="17" ht="22.7" customHeight="1" spans="1:4">
      <c r="A17" s="48"/>
      <c r="B17" s="50"/>
      <c r="C17" s="48" t="s">
        <v>124</v>
      </c>
      <c r="D17" s="51"/>
    </row>
    <row r="18" ht="22.7" customHeight="1" spans="1:4">
      <c r="A18" s="48"/>
      <c r="B18" s="50"/>
      <c r="C18" s="48" t="s">
        <v>125</v>
      </c>
      <c r="D18" s="51"/>
    </row>
    <row r="19" ht="22.7" customHeight="1" spans="1:4">
      <c r="A19" s="48"/>
      <c r="B19" s="48"/>
      <c r="C19" s="48" t="s">
        <v>126</v>
      </c>
      <c r="D19" s="51">
        <v>3517681.22</v>
      </c>
    </row>
    <row r="20" ht="22.7" customHeight="1" spans="1:4">
      <c r="A20" s="48"/>
      <c r="B20" s="48"/>
      <c r="C20" s="48" t="s">
        <v>127</v>
      </c>
      <c r="D20" s="51"/>
    </row>
    <row r="21" ht="22.7" customHeight="1" spans="1:4">
      <c r="A21" s="48"/>
      <c r="B21" s="48"/>
      <c r="C21" s="48" t="s">
        <v>128</v>
      </c>
      <c r="D21" s="51"/>
    </row>
    <row r="22" ht="22.7" customHeight="1" spans="1:4">
      <c r="A22" s="48"/>
      <c r="B22" s="48"/>
      <c r="C22" s="48" t="s">
        <v>129</v>
      </c>
      <c r="D22" s="51"/>
    </row>
    <row r="23" ht="22.7" customHeight="1" spans="1:4">
      <c r="A23" s="48"/>
      <c r="B23" s="48"/>
      <c r="C23" s="48" t="s">
        <v>130</v>
      </c>
      <c r="D23" s="51"/>
    </row>
    <row r="24" ht="22.7" customHeight="1" spans="1:4">
      <c r="A24" s="48"/>
      <c r="B24" s="48"/>
      <c r="C24" s="48" t="s">
        <v>131</v>
      </c>
      <c r="D24" s="51"/>
    </row>
    <row r="25" ht="22.7" customHeight="1" spans="1:4">
      <c r="A25" s="48"/>
      <c r="B25" s="48"/>
      <c r="C25" s="48" t="s">
        <v>132</v>
      </c>
      <c r="D25" s="51"/>
    </row>
    <row r="26" ht="22.7" customHeight="1" spans="1:4">
      <c r="A26" s="48"/>
      <c r="B26" s="48"/>
      <c r="C26" s="48" t="s">
        <v>133</v>
      </c>
      <c r="D26" s="51">
        <v>256062.96</v>
      </c>
    </row>
    <row r="27" ht="22.7" customHeight="1" spans="1:4">
      <c r="A27" s="48"/>
      <c r="B27" s="48"/>
      <c r="C27" s="48" t="s">
        <v>134</v>
      </c>
      <c r="D27" s="51"/>
    </row>
    <row r="28" ht="22.7" customHeight="1" spans="1:4">
      <c r="A28" s="48"/>
      <c r="B28" s="48"/>
      <c r="C28" s="48" t="s">
        <v>135</v>
      </c>
      <c r="D28" s="51"/>
    </row>
    <row r="29" ht="22.7" customHeight="1" spans="1:4">
      <c r="A29" s="48"/>
      <c r="B29" s="48"/>
      <c r="C29" s="48" t="s">
        <v>136</v>
      </c>
      <c r="D29" s="51"/>
    </row>
    <row r="30" ht="22.7" customHeight="1" spans="1:4">
      <c r="A30" s="48"/>
      <c r="B30" s="48"/>
      <c r="C30" s="48" t="s">
        <v>137</v>
      </c>
      <c r="D30" s="51"/>
    </row>
    <row r="31" ht="22.7" customHeight="1" spans="1:4">
      <c r="A31" s="48"/>
      <c r="B31" s="48"/>
      <c r="C31" s="48" t="s">
        <v>138</v>
      </c>
      <c r="D31" s="51"/>
    </row>
    <row r="32" ht="22.7" customHeight="1" spans="1:4">
      <c r="A32" s="48"/>
      <c r="B32" s="48"/>
      <c r="C32" s="48" t="s">
        <v>139</v>
      </c>
      <c r="D32" s="51"/>
    </row>
    <row r="33" ht="22.7" customHeight="1" spans="1:4">
      <c r="A33" s="48"/>
      <c r="B33" s="48"/>
      <c r="C33" s="48" t="s">
        <v>140</v>
      </c>
      <c r="D33" s="51"/>
    </row>
    <row r="34" ht="22.7" customHeight="1" spans="1:4">
      <c r="A34" s="48"/>
      <c r="B34" s="48"/>
      <c r="C34" s="48" t="s">
        <v>141</v>
      </c>
      <c r="D34" s="51"/>
    </row>
    <row r="35" ht="22.7" customHeight="1" spans="1:4">
      <c r="A35" s="48"/>
      <c r="B35" s="48"/>
      <c r="C35" s="48" t="s">
        <v>142</v>
      </c>
      <c r="D35" s="51"/>
    </row>
    <row r="36" ht="22.7" customHeight="1" spans="1:4">
      <c r="A36" s="48"/>
      <c r="B36" s="48"/>
      <c r="C36" s="48" t="s">
        <v>143</v>
      </c>
      <c r="D36" s="53"/>
    </row>
    <row r="37" ht="22.7" customHeight="1" spans="1:4">
      <c r="A37" s="26" t="s">
        <v>144</v>
      </c>
      <c r="B37" s="20">
        <v>4322572.46</v>
      </c>
      <c r="C37" s="26" t="s">
        <v>145</v>
      </c>
      <c r="D37" s="20">
        <f>D6</f>
        <v>4322572.46</v>
      </c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14" sqref="D14"/>
    </sheetView>
  </sheetViews>
  <sheetFormatPr defaultColWidth="10" defaultRowHeight="13.5" outlineLevelRow="7"/>
  <cols>
    <col min="1" max="1" width="34.8833333333333" customWidth="1"/>
    <col min="2" max="2" width="11.625" customWidth="1"/>
    <col min="3" max="3" width="11.5" customWidth="1"/>
    <col min="4" max="4" width="10.75" customWidth="1"/>
    <col min="5" max="5" width="11.25" customWidth="1"/>
    <col min="6" max="9" width="11.125" customWidth="1"/>
    <col min="10" max="10" width="10.375" customWidth="1"/>
    <col min="11" max="11" width="10.625" customWidth="1"/>
  </cols>
  <sheetData>
    <row r="1" ht="14.2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39.95" customHeight="1" spans="1:11">
      <c r="A2" s="2" t="s">
        <v>146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2.7" customHeight="1" spans="1:11">
      <c r="A3" s="3"/>
      <c r="B3" s="3"/>
      <c r="C3" s="3"/>
      <c r="D3" s="3"/>
      <c r="E3" s="3"/>
      <c r="F3" s="3"/>
      <c r="G3" s="3"/>
      <c r="H3" s="3"/>
      <c r="I3" s="3"/>
      <c r="J3" s="24" t="s">
        <v>31</v>
      </c>
      <c r="K3" s="24"/>
    </row>
    <row r="4" ht="22.7" customHeight="1" spans="1:11">
      <c r="A4" s="14" t="s">
        <v>147</v>
      </c>
      <c r="B4" s="27" t="s">
        <v>92</v>
      </c>
      <c r="C4" s="26" t="s">
        <v>148</v>
      </c>
      <c r="D4" s="26"/>
      <c r="E4" s="26"/>
      <c r="F4" s="26" t="s">
        <v>149</v>
      </c>
      <c r="G4" s="26"/>
      <c r="H4" s="26"/>
      <c r="I4" s="26" t="s">
        <v>150</v>
      </c>
      <c r="J4" s="26"/>
      <c r="K4" s="26"/>
    </row>
    <row r="5" ht="22.7" customHeight="1" spans="1:11">
      <c r="A5" s="14"/>
      <c r="B5" s="27"/>
      <c r="C5" s="7" t="s">
        <v>92</v>
      </c>
      <c r="D5" s="7" t="s">
        <v>89</v>
      </c>
      <c r="E5" s="7" t="s">
        <v>90</v>
      </c>
      <c r="F5" s="7" t="s">
        <v>92</v>
      </c>
      <c r="G5" s="7" t="s">
        <v>89</v>
      </c>
      <c r="H5" s="7" t="s">
        <v>90</v>
      </c>
      <c r="I5" s="7" t="s">
        <v>92</v>
      </c>
      <c r="J5" s="7" t="s">
        <v>89</v>
      </c>
      <c r="K5" s="7" t="s">
        <v>90</v>
      </c>
    </row>
    <row r="6" ht="22.7" customHeight="1" spans="1:11">
      <c r="A6" s="43" t="s">
        <v>151</v>
      </c>
      <c r="B6" s="19">
        <f>C6</f>
        <v>4322572.46</v>
      </c>
      <c r="C6" s="20">
        <f>D6+E6</f>
        <v>4322572.46</v>
      </c>
      <c r="D6" s="20">
        <v>4222572.46</v>
      </c>
      <c r="E6" s="44">
        <v>100000</v>
      </c>
      <c r="F6" s="45"/>
      <c r="G6" s="45"/>
      <c r="H6" s="45"/>
      <c r="I6" s="45"/>
      <c r="J6" s="45"/>
      <c r="K6" s="45"/>
    </row>
    <row r="7" ht="22.7" customHeight="1" spans="1:11">
      <c r="A7" s="43" t="s">
        <v>152</v>
      </c>
      <c r="B7" s="19">
        <f>C7</f>
        <v>4322572.46</v>
      </c>
      <c r="C7" s="20">
        <f>D7+E7</f>
        <v>4322572.46</v>
      </c>
      <c r="D7" s="20">
        <v>4222572.46</v>
      </c>
      <c r="E7" s="44">
        <v>100000</v>
      </c>
      <c r="F7" s="44"/>
      <c r="G7" s="44"/>
      <c r="H7" s="44"/>
      <c r="I7" s="44"/>
      <c r="J7" s="44"/>
      <c r="K7" s="44"/>
    </row>
    <row r="8" ht="22.7" customHeight="1" spans="1:11">
      <c r="A8" s="43"/>
      <c r="B8" s="46"/>
      <c r="C8" s="47"/>
      <c r="D8" s="44"/>
      <c r="E8" s="44"/>
      <c r="F8" s="44"/>
      <c r="G8" s="44"/>
      <c r="H8" s="44"/>
      <c r="I8" s="44"/>
      <c r="J8" s="44"/>
      <c r="K8" s="44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1.25972222222222" bottom="0.270000010728836" header="0" footer="0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4" workbookViewId="0">
      <selection activeCell="D19" sqref="D19:D21"/>
    </sheetView>
  </sheetViews>
  <sheetFormatPr defaultColWidth="10" defaultRowHeight="13.5" outlineLevelCol="4"/>
  <cols>
    <col min="1" max="1" width="17.5" customWidth="1"/>
    <col min="2" max="2" width="34.75" customWidth="1"/>
    <col min="3" max="5" width="25.6333333333333" customWidth="1"/>
  </cols>
  <sheetData>
    <row r="1" ht="14.25" customHeight="1" spans="1:1">
      <c r="A1" s="34"/>
    </row>
    <row r="2" ht="36.95" customHeight="1" spans="1:5">
      <c r="A2" s="2" t="s">
        <v>153</v>
      </c>
      <c r="B2" s="2"/>
      <c r="C2" s="2"/>
      <c r="D2" s="2"/>
      <c r="E2" s="2"/>
    </row>
    <row r="3" ht="21.95" customHeight="1" spans="1:5">
      <c r="A3" s="3"/>
      <c r="B3" s="3"/>
      <c r="C3" s="24" t="s">
        <v>31</v>
      </c>
      <c r="D3" s="24"/>
      <c r="E3" s="24"/>
    </row>
    <row r="4" ht="22.7" customHeight="1" spans="1:5">
      <c r="A4" s="26" t="s">
        <v>87</v>
      </c>
      <c r="B4" s="26"/>
      <c r="C4" s="26" t="s">
        <v>148</v>
      </c>
      <c r="D4" s="26"/>
      <c r="E4" s="26"/>
    </row>
    <row r="5" ht="22.7" customHeight="1" spans="1:5">
      <c r="A5" s="35" t="s">
        <v>154</v>
      </c>
      <c r="B5" s="35" t="s">
        <v>155</v>
      </c>
      <c r="C5" s="36" t="s">
        <v>92</v>
      </c>
      <c r="D5" s="35" t="s">
        <v>89</v>
      </c>
      <c r="E5" s="35" t="s">
        <v>90</v>
      </c>
    </row>
    <row r="6" ht="22.7" customHeight="1" spans="1:5">
      <c r="A6" s="37"/>
      <c r="B6" s="38" t="s">
        <v>92</v>
      </c>
      <c r="C6" s="39">
        <f>D6+E6</f>
        <v>4322572.46</v>
      </c>
      <c r="D6" s="39">
        <f>D7+D10+D15+D19</f>
        <v>4222572.46</v>
      </c>
      <c r="E6" s="40">
        <v>100000</v>
      </c>
    </row>
    <row r="7" ht="22.7" customHeight="1" spans="1:5">
      <c r="A7" s="41" t="s">
        <v>156</v>
      </c>
      <c r="B7" s="41" t="s">
        <v>157</v>
      </c>
      <c r="C7" s="39">
        <f>D7+E7</f>
        <v>3517681.22</v>
      </c>
      <c r="D7" s="42">
        <v>3417681.22</v>
      </c>
      <c r="E7" s="40">
        <v>100000</v>
      </c>
    </row>
    <row r="8" ht="22.7" customHeight="1" spans="1:5">
      <c r="A8" s="41" t="s">
        <v>158</v>
      </c>
      <c r="B8" s="41" t="s">
        <v>159</v>
      </c>
      <c r="C8" s="39">
        <f>D8+E8</f>
        <v>3517681.22</v>
      </c>
      <c r="D8" s="42">
        <v>3417681.22</v>
      </c>
      <c r="E8" s="40">
        <v>100000</v>
      </c>
    </row>
    <row r="9" ht="22.7" customHeight="1" spans="1:5">
      <c r="A9" s="41" t="s">
        <v>160</v>
      </c>
      <c r="B9" s="41" t="s">
        <v>161</v>
      </c>
      <c r="C9" s="39">
        <f>D9+E9</f>
        <v>3517681.22</v>
      </c>
      <c r="D9" s="42">
        <v>3417681.22</v>
      </c>
      <c r="E9" s="40">
        <v>100000</v>
      </c>
    </row>
    <row r="10" ht="22.7" customHeight="1" spans="1:5">
      <c r="A10" s="41" t="s">
        <v>162</v>
      </c>
      <c r="B10" s="41" t="s">
        <v>96</v>
      </c>
      <c r="C10" s="39">
        <f t="shared" ref="C10:C15" si="0">D10</f>
        <v>367450.35</v>
      </c>
      <c r="D10" s="39">
        <f>D11+D13</f>
        <v>367450.35</v>
      </c>
      <c r="E10" s="39"/>
    </row>
    <row r="11" ht="22.7" customHeight="1" spans="1:5">
      <c r="A11" s="41" t="s">
        <v>163</v>
      </c>
      <c r="B11" s="41" t="s">
        <v>97</v>
      </c>
      <c r="C11" s="39">
        <f t="shared" si="0"/>
        <v>341417.28</v>
      </c>
      <c r="D11" s="39">
        <v>341417.28</v>
      </c>
      <c r="E11" s="39"/>
    </row>
    <row r="12" ht="22.7" customHeight="1" spans="1:5">
      <c r="A12" s="41" t="s">
        <v>164</v>
      </c>
      <c r="B12" s="41" t="s">
        <v>98</v>
      </c>
      <c r="C12" s="39">
        <f t="shared" si="0"/>
        <v>341417.28</v>
      </c>
      <c r="D12" s="39">
        <v>341417.28</v>
      </c>
      <c r="E12" s="39"/>
    </row>
    <row r="13" ht="22.7" customHeight="1" spans="1:5">
      <c r="A13" s="41" t="s">
        <v>165</v>
      </c>
      <c r="B13" s="41" t="s">
        <v>99</v>
      </c>
      <c r="C13" s="39">
        <f t="shared" si="0"/>
        <v>26033.07</v>
      </c>
      <c r="D13" s="39">
        <v>26033.07</v>
      </c>
      <c r="E13" s="39"/>
    </row>
    <row r="14" ht="22.7" customHeight="1" spans="1:5">
      <c r="A14" s="41" t="s">
        <v>166</v>
      </c>
      <c r="B14" s="41" t="s">
        <v>100</v>
      </c>
      <c r="C14" s="39">
        <f t="shared" si="0"/>
        <v>26033.07</v>
      </c>
      <c r="D14" s="39">
        <v>26033.07</v>
      </c>
      <c r="E14" s="39"/>
    </row>
    <row r="15" ht="22.7" customHeight="1" spans="1:5">
      <c r="A15" s="41" t="s">
        <v>167</v>
      </c>
      <c r="B15" s="41" t="s">
        <v>168</v>
      </c>
      <c r="C15" s="39">
        <f t="shared" si="0"/>
        <v>181377.93</v>
      </c>
      <c r="D15" s="39">
        <f>D16</f>
        <v>181377.93</v>
      </c>
      <c r="E15" s="39"/>
    </row>
    <row r="16" ht="22.7" customHeight="1" spans="1:5">
      <c r="A16" s="41" t="s">
        <v>169</v>
      </c>
      <c r="B16" s="41" t="s">
        <v>102</v>
      </c>
      <c r="C16" s="39">
        <f t="shared" ref="C16:C21" si="1">D16</f>
        <v>181377.93</v>
      </c>
      <c r="D16" s="39">
        <f>SUM(D17:D18)</f>
        <v>181377.93</v>
      </c>
      <c r="E16" s="39"/>
    </row>
    <row r="17" ht="22.7" customHeight="1" spans="1:5">
      <c r="A17" s="41" t="s">
        <v>170</v>
      </c>
      <c r="B17" s="41" t="s">
        <v>103</v>
      </c>
      <c r="C17" s="39">
        <f t="shared" si="1"/>
        <v>138700.77</v>
      </c>
      <c r="D17" s="39">
        <v>138700.77</v>
      </c>
      <c r="E17" s="39"/>
    </row>
    <row r="18" ht="22.7" customHeight="1" spans="1:5">
      <c r="A18" s="41" t="s">
        <v>171</v>
      </c>
      <c r="B18" s="41" t="s">
        <v>104</v>
      </c>
      <c r="C18" s="39">
        <f t="shared" si="1"/>
        <v>42677.16</v>
      </c>
      <c r="D18" s="39">
        <v>42677.16</v>
      </c>
      <c r="E18" s="39"/>
    </row>
    <row r="19" ht="22.7" customHeight="1" spans="1:5">
      <c r="A19" s="41" t="s">
        <v>172</v>
      </c>
      <c r="B19" s="41" t="s">
        <v>105</v>
      </c>
      <c r="C19" s="39">
        <f t="shared" si="1"/>
        <v>256062.96</v>
      </c>
      <c r="D19" s="39">
        <v>256062.96</v>
      </c>
      <c r="E19" s="39"/>
    </row>
    <row r="20" ht="22.7" customHeight="1" spans="1:5">
      <c r="A20" s="41" t="s">
        <v>173</v>
      </c>
      <c r="B20" s="41" t="s">
        <v>106</v>
      </c>
      <c r="C20" s="39">
        <f t="shared" si="1"/>
        <v>256062.96</v>
      </c>
      <c r="D20" s="39">
        <v>256062.96</v>
      </c>
      <c r="E20" s="39"/>
    </row>
    <row r="21" ht="22.7" customHeight="1" spans="1:5">
      <c r="A21" s="41" t="s">
        <v>174</v>
      </c>
      <c r="B21" s="41" t="s">
        <v>107</v>
      </c>
      <c r="C21" s="39">
        <f t="shared" si="1"/>
        <v>256062.96</v>
      </c>
      <c r="D21" s="39">
        <v>256062.96</v>
      </c>
      <c r="E21" s="3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6" workbookViewId="0">
      <selection activeCell="E13" sqref="E13"/>
    </sheetView>
  </sheetViews>
  <sheetFormatPr defaultColWidth="10" defaultRowHeight="13.5" outlineLevelCol="4"/>
  <cols>
    <col min="1" max="1" width="17.75" style="22" customWidth="1"/>
    <col min="2" max="2" width="34.8833333333333" style="22" customWidth="1"/>
    <col min="3" max="3" width="25.75" style="22" customWidth="1"/>
    <col min="4" max="4" width="27.5" style="22" customWidth="1"/>
    <col min="5" max="5" width="26.5" style="22" customWidth="1"/>
    <col min="6" max="16384" width="10" style="22"/>
  </cols>
  <sheetData>
    <row r="1" ht="18" customHeight="1" spans="1:5">
      <c r="A1" s="1"/>
      <c r="B1" s="1"/>
      <c r="C1" s="1"/>
      <c r="D1" s="1"/>
      <c r="E1" s="1"/>
    </row>
    <row r="2" ht="39.95" customHeight="1" spans="1:5">
      <c r="A2" s="2" t="s">
        <v>175</v>
      </c>
      <c r="B2" s="2"/>
      <c r="C2" s="2"/>
      <c r="D2" s="2"/>
      <c r="E2" s="2"/>
    </row>
    <row r="3" ht="22.7" customHeight="1" spans="1:5">
      <c r="A3" s="23"/>
      <c r="B3" s="23"/>
      <c r="C3" s="3"/>
      <c r="D3" s="3"/>
      <c r="E3" s="24" t="s">
        <v>31</v>
      </c>
    </row>
    <row r="4" ht="22.7" customHeight="1" spans="1:5">
      <c r="A4" s="25" t="s">
        <v>176</v>
      </c>
      <c r="B4" s="25"/>
      <c r="C4" s="26" t="s">
        <v>177</v>
      </c>
      <c r="D4" s="26"/>
      <c r="E4" s="26"/>
    </row>
    <row r="5" ht="22.7" customHeight="1" spans="1:5">
      <c r="A5" s="14" t="s">
        <v>154</v>
      </c>
      <c r="B5" s="14" t="s">
        <v>155</v>
      </c>
      <c r="C5" s="27" t="s">
        <v>92</v>
      </c>
      <c r="D5" s="26" t="s">
        <v>178</v>
      </c>
      <c r="E5" s="26" t="s">
        <v>179</v>
      </c>
    </row>
    <row r="6" ht="22.7" customHeight="1" spans="1:5">
      <c r="A6" s="14"/>
      <c r="B6" s="28" t="s">
        <v>92</v>
      </c>
      <c r="C6" s="29">
        <f>D6+E6</f>
        <v>4222572.46</v>
      </c>
      <c r="D6" s="29">
        <f>D7+D23</f>
        <v>3913289.71</v>
      </c>
      <c r="E6" s="29">
        <f>E17</f>
        <v>309282.75</v>
      </c>
    </row>
    <row r="7" ht="22.7" customHeight="1" spans="1:5">
      <c r="A7" s="30" t="s">
        <v>180</v>
      </c>
      <c r="B7" s="30" t="s">
        <v>181</v>
      </c>
      <c r="C7" s="29">
        <f t="shared" ref="C7:C26" si="0">D7+E7</f>
        <v>3901370.74</v>
      </c>
      <c r="D7" s="29">
        <f>SUM(D8:D16)</f>
        <v>3901370.74</v>
      </c>
      <c r="E7" s="29"/>
    </row>
    <row r="8" ht="22.7" customHeight="1" spans="1:5">
      <c r="A8" s="31" t="s">
        <v>182</v>
      </c>
      <c r="B8" s="31" t="s">
        <v>183</v>
      </c>
      <c r="C8" s="29">
        <f t="shared" si="0"/>
        <v>1241892</v>
      </c>
      <c r="D8" s="29">
        <v>1241892</v>
      </c>
      <c r="E8" s="29"/>
    </row>
    <row r="9" ht="22.7" customHeight="1" spans="1:5">
      <c r="A9" s="31" t="s">
        <v>184</v>
      </c>
      <c r="B9" s="31" t="s">
        <v>185</v>
      </c>
      <c r="C9" s="29">
        <f t="shared" si="0"/>
        <v>333563.5</v>
      </c>
      <c r="D9" s="29">
        <v>333563.5</v>
      </c>
      <c r="E9" s="29"/>
    </row>
    <row r="10" ht="22.7" customHeight="1" spans="1:5">
      <c r="A10" s="31" t="s">
        <v>186</v>
      </c>
      <c r="B10" s="31" t="s">
        <v>187</v>
      </c>
      <c r="C10" s="29">
        <f t="shared" si="0"/>
        <v>784800</v>
      </c>
      <c r="D10" s="29">
        <v>784800</v>
      </c>
      <c r="E10" s="29"/>
    </row>
    <row r="11" ht="22.7" customHeight="1" spans="1:5">
      <c r="A11" s="31" t="s">
        <v>188</v>
      </c>
      <c r="B11" s="31" t="s">
        <v>189</v>
      </c>
      <c r="C11" s="29">
        <f t="shared" si="0"/>
        <v>736224</v>
      </c>
      <c r="D11" s="29">
        <v>736224</v>
      </c>
      <c r="E11" s="29"/>
    </row>
    <row r="12" ht="22.7" customHeight="1" spans="1:5">
      <c r="A12" s="31" t="s">
        <v>190</v>
      </c>
      <c r="B12" s="31" t="s">
        <v>191</v>
      </c>
      <c r="C12" s="29">
        <f t="shared" si="0"/>
        <v>341417.28</v>
      </c>
      <c r="D12" s="29">
        <v>341417.28</v>
      </c>
      <c r="E12" s="29"/>
    </row>
    <row r="13" ht="22.7" customHeight="1" spans="1:5">
      <c r="A13" s="31" t="s">
        <v>192</v>
      </c>
      <c r="B13" s="31" t="s">
        <v>193</v>
      </c>
      <c r="C13" s="29">
        <f t="shared" si="0"/>
        <v>138700.77</v>
      </c>
      <c r="D13" s="29">
        <v>138700.77</v>
      </c>
      <c r="E13" s="29"/>
    </row>
    <row r="14" ht="22.7" customHeight="1" spans="1:5">
      <c r="A14" s="31" t="s">
        <v>194</v>
      </c>
      <c r="B14" s="31" t="s">
        <v>195</v>
      </c>
      <c r="C14" s="29">
        <f t="shared" si="0"/>
        <v>42677.16</v>
      </c>
      <c r="D14" s="29">
        <v>42677.16</v>
      </c>
      <c r="E14" s="29"/>
    </row>
    <row r="15" ht="22.7" customHeight="1" spans="1:5">
      <c r="A15" s="31" t="s">
        <v>196</v>
      </c>
      <c r="B15" s="31" t="s">
        <v>197</v>
      </c>
      <c r="C15" s="29">
        <f t="shared" si="0"/>
        <v>26033.07</v>
      </c>
      <c r="D15" s="29">
        <f>14937.01+11096.06</f>
        <v>26033.07</v>
      </c>
      <c r="E15" s="29"/>
    </row>
    <row r="16" ht="22.7" customHeight="1" spans="1:5">
      <c r="A16" s="31" t="s">
        <v>198</v>
      </c>
      <c r="B16" s="31" t="s">
        <v>199</v>
      </c>
      <c r="C16" s="29">
        <f t="shared" si="0"/>
        <v>256062.96</v>
      </c>
      <c r="D16" s="29">
        <v>256062.96</v>
      </c>
      <c r="E16" s="29"/>
    </row>
    <row r="17" ht="22.7" customHeight="1" spans="1:5">
      <c r="A17" s="30" t="s">
        <v>200</v>
      </c>
      <c r="B17" s="30" t="s">
        <v>201</v>
      </c>
      <c r="C17" s="29">
        <f t="shared" si="0"/>
        <v>309282.75</v>
      </c>
      <c r="D17" s="29"/>
      <c r="E17" s="29">
        <f>SUM(E18:E22)</f>
        <v>309282.75</v>
      </c>
    </row>
    <row r="18" ht="22.7" customHeight="1" spans="1:5">
      <c r="A18" s="31" t="s">
        <v>202</v>
      </c>
      <c r="B18" s="31" t="s">
        <v>203</v>
      </c>
      <c r="C18" s="29">
        <f t="shared" si="0"/>
        <v>67500</v>
      </c>
      <c r="D18" s="29"/>
      <c r="E18" s="29">
        <v>67500</v>
      </c>
    </row>
    <row r="19" ht="22.7" customHeight="1" spans="1:5">
      <c r="A19" s="32" t="s">
        <v>204</v>
      </c>
      <c r="B19" s="33" t="s">
        <v>205</v>
      </c>
      <c r="C19" s="29">
        <f t="shared" si="0"/>
        <v>181470.4</v>
      </c>
      <c r="D19" s="29"/>
      <c r="E19" s="29">
        <v>181470.4</v>
      </c>
    </row>
    <row r="20" ht="22.7" customHeight="1" spans="1:5">
      <c r="A20" s="31" t="s">
        <v>206</v>
      </c>
      <c r="B20" s="31" t="s">
        <v>207</v>
      </c>
      <c r="C20" s="29">
        <f t="shared" si="0"/>
        <v>27952.68</v>
      </c>
      <c r="D20" s="29"/>
      <c r="E20" s="29">
        <v>27952.68</v>
      </c>
    </row>
    <row r="21" ht="22.7" customHeight="1" spans="1:5">
      <c r="A21" s="31" t="s">
        <v>208</v>
      </c>
      <c r="B21" s="31" t="s">
        <v>209</v>
      </c>
      <c r="C21" s="29">
        <f t="shared" si="0"/>
        <v>32359.67</v>
      </c>
      <c r="D21" s="29"/>
      <c r="E21" s="29">
        <v>32359.67</v>
      </c>
    </row>
    <row r="22" ht="22.7" customHeight="1" spans="1:5">
      <c r="A22" s="31" t="s">
        <v>210</v>
      </c>
      <c r="B22" s="31" t="s">
        <v>211</v>
      </c>
      <c r="C22" s="29">
        <f t="shared" si="0"/>
        <v>0</v>
      </c>
      <c r="D22" s="29"/>
      <c r="E22" s="29"/>
    </row>
    <row r="23" ht="22.7" customHeight="1" spans="1:5">
      <c r="A23" s="30" t="s">
        <v>212</v>
      </c>
      <c r="B23" s="30" t="s">
        <v>213</v>
      </c>
      <c r="C23" s="29">
        <f t="shared" si="0"/>
        <v>11918.97</v>
      </c>
      <c r="D23" s="29">
        <f>SUM(D24:D26)</f>
        <v>11918.97</v>
      </c>
      <c r="E23" s="29"/>
    </row>
    <row r="24" ht="22.7" customHeight="1" spans="1:5">
      <c r="A24" s="31" t="s">
        <v>214</v>
      </c>
      <c r="B24" s="31" t="s">
        <v>215</v>
      </c>
      <c r="C24" s="29">
        <f t="shared" si="0"/>
        <v>10498.97</v>
      </c>
      <c r="D24" s="29">
        <v>10498.97</v>
      </c>
      <c r="E24" s="29"/>
    </row>
    <row r="25" ht="22.7" customHeight="1" spans="1:5">
      <c r="A25" s="31" t="s">
        <v>216</v>
      </c>
      <c r="B25" s="31" t="s">
        <v>217</v>
      </c>
      <c r="C25" s="29">
        <f t="shared" si="0"/>
        <v>420</v>
      </c>
      <c r="D25" s="29">
        <v>420</v>
      </c>
      <c r="E25" s="29"/>
    </row>
    <row r="26" ht="22.7" customHeight="1" spans="1:5">
      <c r="A26" s="31" t="s">
        <v>218</v>
      </c>
      <c r="B26" s="31" t="s">
        <v>219</v>
      </c>
      <c r="C26" s="29">
        <f t="shared" si="0"/>
        <v>1000</v>
      </c>
      <c r="D26" s="29">
        <v>1000</v>
      </c>
      <c r="E26" s="29"/>
    </row>
  </sheetData>
  <mergeCells count="4">
    <mergeCell ref="A2:E2"/>
    <mergeCell ref="A3:B3"/>
    <mergeCell ref="A4:B4"/>
    <mergeCell ref="C4:E4"/>
  </mergeCells>
  <pageMargins left="1.29861111111111" right="0.75" top="0.270000010728836" bottom="0.270000010728836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老乔</cp:lastModifiedBy>
  <dcterms:created xsi:type="dcterms:W3CDTF">2023-03-29T07:59:00Z</dcterms:created>
  <dcterms:modified xsi:type="dcterms:W3CDTF">2025-09-30T06:37:07Z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CD0BA8771295484CA807EB106F490043_13</vt:lpwstr>
  </property>
  <property fmtid="{D5CDD505-2E9C-101B-9397-08002B2CF9AE}" pid="3" name="KSOProductBuildVer">
    <vt:lpwstr>2052-12.1.0.21915</vt:lpwstr>
  </property>
</Properties>
</file>