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definedNames>
    <definedName name="_xlnm.Print_Area" localSheetId="8">表7!$A$1:$E$27</definedName>
    <definedName name="_xlnm.Print_Area" localSheetId="0">封面!$B$2:$K$49</definedName>
  </definedNames>
  <calcPr calcId="144525"/>
</workbook>
</file>

<file path=xl/sharedStrings.xml><?xml version="1.0" encoding="utf-8"?>
<sst xmlns="http://schemas.openxmlformats.org/spreadsheetml/2006/main" count="325" uniqueCount="252">
  <si>
    <t>单位代码：</t>
  </si>
  <si>
    <t>单位名称：</t>
  </si>
  <si>
    <t>甘州区粮食和物资储备保障中心</t>
  </si>
  <si>
    <t>部门预算公开表</t>
  </si>
  <si>
    <t xml:space="preserve">     </t>
  </si>
  <si>
    <t>编制日期：</t>
  </si>
  <si>
    <t>2023.4.6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</si>
  <si>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</si>
  <si>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</si>
  <si>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</si>
  <si>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</si>
  <si>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</si>
  <si>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</si>
  <si>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</si>
  <si>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</si>
  <si>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</si>
  <si>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</si>
  <si>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</si>
  <si>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</si>
  <si>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</si>
  <si>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</si>
  <si>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</si>
  <si>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</si>
  <si>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</si>
  <si>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</si>
  <si>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</si>
  <si>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</si>
  <si>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</si>
  <si>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</si>
  <si>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</si>
  <si>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</si>
  <si>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</si>
  <si>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</si>
  <si>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</si>
  <si>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</si>
  <si>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</si>
  <si>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</si>
  <si>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</si>
  <si>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</si>
  <si>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</si>
  <si>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</si>
  <si>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</si>
  <si>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</si>
  <si>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</si>
  <si>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</si>
  <si>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</si>
  <si>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</si>
  <si>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</si>
  <si>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</si>
  <si>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</si>
  <si>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</si>
  <si>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</si>
  <si>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</si>
  <si>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</si>
  <si>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</si>
  <si>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</si>
  <si>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</si>
  <si>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</si>
  <si>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</si>
  <si>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</si>
  <si>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</si>
  <si>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</si>
  <si>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</si>
  <si>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</si>
  <si>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</si>
  <si>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</si>
  <si>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</si>
  <si>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</si>
  <si>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</si>
  <si>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</si>
  <si>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</si>
  <si>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</si>
  <si>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</si>
  <si>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</si>
  <si>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</si>
  <si>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</si>
  <si>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</si>
  <si>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</si>
  <si>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</si>
  <si>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</si>
  <si>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</si>
  <si>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</si>
  <si>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</si>
  <si>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</si>
  <si>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</si>
  <si>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</si>
  <si>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</si>
  <si>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</si>
  <si>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</si>
  <si>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</si>
  <si>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</si>
  <si>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</si>
  <si>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</si>
  <si>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</si>
  <si>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</si>
  <si>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</si>
  <si>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行政运行</t>
  </si>
  <si>
    <t xml:space="preserve">    基本工资</t>
  </si>
  <si>
    <t xml:space="preserve">    津贴补贴</t>
  </si>
  <si>
    <t xml:space="preserve">    奖金</t>
  </si>
  <si>
    <t xml:space="preserve">    生活补助</t>
  </si>
  <si>
    <t xml:space="preserve">    其他对个人和家庭的补助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</si>
  <si>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</si>
  <si>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</si>
  <si>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</si>
  <si>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</si>
  <si>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</si>
  <si>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</si>
  <si>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</si>
  <si>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</si>
  <si>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</si>
  <si>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商业服务业等支出</t>
  </si>
  <si>
    <t xml:space="preserve">  商品和服务支出</t>
  </si>
  <si>
    <t xml:space="preserve">    办公费</t>
  </si>
  <si>
    <t xml:space="preserve">    工会经费</t>
  </si>
  <si>
    <t xml:space="preserve">    福利费</t>
  </si>
  <si>
    <t xml:space="preserve">    其他交通费用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</si>
  <si>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</si>
  <si>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</si>
  <si>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</si>
  <si>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</si>
  <si>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</si>
  <si>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</si>
  <si>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</si>
  <si>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</si>
  <si>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</si>
  <si>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</si>
  <si>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</si>
  <si>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</si>
  <si>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</si>
  <si>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</si>
  <si>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</si>
  <si>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</si>
  <si>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</si>
  <si>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</si>
  <si>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</si>
  <si>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</si>
  <si>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</si>
  <si>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</si>
  <si>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</si>
  <si>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</si>
  <si>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</si>
  <si>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</si>
  <si>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</si>
  <si>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</si>
  <si>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</si>
  <si>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</si>
  <si>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</si>
  <si>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</si>
  <si>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</si>
  <si>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</si>
  <si>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</si>
  <si>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</si>
  <si>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</si>
  <si>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</si>
  <si>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</si>
  <si>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</si>
  <si>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</si>
  <si>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</si>
  <si>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</si>
  <si>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</si>
  <si>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</si>
  <si>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</si>
  <si>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甘州区粮食和物资储备保障中心 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</si>
  <si>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</si>
  <si>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</si>
  <si>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</si>
  <si>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</si>
  <si>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</si>
  <si>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</si>
  <si>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</si>
  <si>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</si>
  <si>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</si>
  <si>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</si>
  <si>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</si>
  <si>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</si>
  <si>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</si>
  <si>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</si>
  <si>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</si>
  <si>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粮油物资储备支出</t>
  </si>
  <si>
    <t>22201</t>
  </si>
  <si>
    <t xml:space="preserve">  粮油物资储备</t>
  </si>
  <si>
    <t xml:space="preserve">    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</si>
  <si>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</si>
  <si>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</si>
  <si>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</si>
  <si>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</si>
  <si>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</si>
  <si>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</si>
  <si>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</si>
  <si>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</si>
  <si>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</si>
  <si>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</si>
  <si>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</si>
  <si>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</si>
  <si>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</si>
  <si>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</si>
  <si>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</si>
  <si>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</si>
  <si>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</si>
  <si>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</si>
  <si>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</si>
  <si>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</si>
  <si>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</si>
  <si>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</si>
  <si>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</si>
  <si>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</si>
  <si>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</si>
  <si>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</si>
  <si>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</si>
  <si>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</si>
  <si>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</si>
  <si>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</si>
  <si>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</si>
  <si>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</si>
  <si>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</si>
  <si>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</si>
  <si>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</si>
  <si>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</si>
  <si>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</si>
  <si>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</si>
  <si>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</si>
  <si>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</si>
  <si>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</si>
  <si>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</si>
  <si>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</si>
  <si>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</si>
  <si>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</si>
  <si>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</si>
  <si>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</si>
  <si>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</si>
  <si>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</si>
  <si>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</si>
  <si>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</si>
  <si>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</si>
  <si>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</si>
  <si>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</si>
  <si>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</si>
  <si>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</si>
  <si>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</si>
  <si>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</si>
  <si>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</si>
  <si>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差旅费</t>
  </si>
  <si>
    <t>工会经费</t>
  </si>
  <si>
    <t>福利费</t>
  </si>
  <si>
    <t>其他交通费用</t>
  </si>
  <si>
    <t>其他商品和服务支出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</si>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</sst>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yyyy/mm/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10"/>
      <color rgb="FFFF0000"/>
      <name val="SimSun"/>
      <charset val="134"/>
    </font>
    <font>
      <sz val="10"/>
      <color rgb="FFFF000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11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4" fontId="4" fillId="2" borderId="10" xfId="0" applyNumberFormat="1" applyFont="1" applyFill="1" applyBorder="1" applyAlignment="1">
      <alignment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6" fontId="8" fillId="0" borderId="8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7" fontId="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6" fontId="10" fillId="3" borderId="0" xfId="0" applyNumberFormat="1" applyFont="1" applyFill="1">
      <alignment vertical="center"/>
    </xf>
    <xf numFmtId="176" fontId="1" fillId="3" borderId="0" xfId="0" applyNumberFormat="1" applyFont="1" applyFill="1" applyBorder="1" applyAlignment="1">
      <alignment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3" borderId="0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176" fontId="12" fillId="0" borderId="0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78" fontId="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49" fontId="7" fillId="2" borderId="8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14" workbookViewId="0">
      <selection activeCell="E19" sqref="E19"/>
    </sheetView>
  </sheetViews>
  <sheetFormatPr defaultColWidth="10" defaultRowHeight="13.5"/>
  <cols>
    <col min="1" max="1" width="2.5" customWidth="1"/>
    <col min="2" max="2" width="10.8416666666667" customWidth="1"/>
    <col min="3" max="3" width="7.625" customWidth="1"/>
    <col min="4" max="4" width="8.29166666666667" customWidth="1"/>
    <col min="5" max="5" width="11.625" customWidth="1"/>
    <col min="6" max="6" width="11.875" customWidth="1"/>
    <col min="7" max="7" width="12.9583333333333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96">
        <v>112001</v>
      </c>
      <c r="D3" s="96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97" t="s">
        <v>3</v>
      </c>
      <c r="C6" s="97"/>
      <c r="D6" s="97"/>
      <c r="E6" s="97"/>
      <c r="F6" s="97"/>
      <c r="G6" s="97"/>
      <c r="H6" s="97"/>
      <c r="I6" s="97"/>
      <c r="J6" s="97"/>
      <c r="K6" s="97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4</v>
      </c>
      <c r="C10" s="3"/>
      <c r="F10" s="98" t="s">
        <v>5</v>
      </c>
      <c r="G10" s="99" t="s">
        <v>6</v>
      </c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98" t="s">
        <v>7</v>
      </c>
      <c r="C12" s="100"/>
      <c r="D12" s="3"/>
      <c r="E12" s="98" t="s">
        <v>8</v>
      </c>
      <c r="F12" s="1"/>
      <c r="G12" s="3"/>
      <c r="H12" s="98" t="s">
        <v>9</v>
      </c>
      <c r="I12" s="1"/>
      <c r="J12" s="3"/>
      <c r="K12" s="3"/>
    </row>
    <row r="13" ht="14.25" customHeight="1" spans="1:11">
      <c r="A13" s="1"/>
      <c r="B13" s="1"/>
      <c r="C13" s="1" t="s">
        <v>10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354166666666667" right="0.0780000016093254" top="0.15694444444444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A1" sqref="A1"/>
    </sheetView>
  </sheetViews>
  <sheetFormatPr defaultColWidth="10" defaultRowHeight="13.5" outlineLevelCol="2"/>
  <cols>
    <col min="1" max="1" width="3.54166666666667" customWidth="1"/>
    <col min="2" max="2" width="56.3833333333333" customWidth="1"/>
    <col min="3" max="3" width="40.1333333333333" customWidth="1"/>
  </cols>
  <sheetData>
    <row r="1" ht="35.45" customHeight="1" spans="1:2">
      <c r="A1" s="1"/>
      <c r="B1" s="1"/>
    </row>
    <row r="2" ht="39.2" customHeight="1" spans="1:3">
      <c r="A2" s="1"/>
      <c r="B2" s="92" t="s">
        <v>11</v>
      </c>
      <c r="C2" s="92"/>
    </row>
    <row r="3" ht="29.45" customHeight="1" spans="1:3">
      <c r="A3" s="93"/>
      <c r="B3" s="94" t="s">
        <v>12</v>
      </c>
      <c r="C3" s="94" t="s">
        <v>13</v>
      </c>
    </row>
    <row r="4" ht="28.5" customHeight="1" spans="1:3">
      <c r="A4" s="85"/>
      <c r="B4" s="95" t="s">
        <v>14</v>
      </c>
      <c r="C4" s="12" t="s">
        <v>15</v>
      </c>
    </row>
    <row r="5" ht="28.5" customHeight="1" spans="1:3">
      <c r="A5" s="85"/>
      <c r="B5" s="95" t="s">
        <v>16</v>
      </c>
      <c r="C5" s="12" t="s">
        <v>17</v>
      </c>
    </row>
    <row r="6" ht="28.5" customHeight="1" spans="1:3">
      <c r="A6" s="85"/>
      <c r="B6" s="95" t="s">
        <v>18</v>
      </c>
      <c r="C6" s="12" t="s">
        <v>19</v>
      </c>
    </row>
    <row r="7" ht="28.5" customHeight="1" spans="1:3">
      <c r="A7" s="85"/>
      <c r="B7" s="95" t="s">
        <v>20</v>
      </c>
      <c r="C7" s="12"/>
    </row>
    <row r="8" ht="28.5" customHeight="1" spans="1:3">
      <c r="A8" s="85"/>
      <c r="B8" s="95" t="s">
        <v>21</v>
      </c>
      <c r="C8" s="12" t="s">
        <v>22</v>
      </c>
    </row>
    <row r="9" ht="28.5" customHeight="1" spans="1:3">
      <c r="A9" s="85"/>
      <c r="B9" s="95" t="s">
        <v>23</v>
      </c>
      <c r="C9" s="12" t="s">
        <v>24</v>
      </c>
    </row>
    <row r="10" ht="28.5" customHeight="1" spans="1:3">
      <c r="A10" s="85"/>
      <c r="B10" s="95" t="s">
        <v>25</v>
      </c>
      <c r="C10" s="12" t="s">
        <v>26</v>
      </c>
    </row>
    <row r="11" ht="28.5" customHeight="1" spans="1:3">
      <c r="A11" s="85"/>
      <c r="B11" s="95" t="s">
        <v>27</v>
      </c>
      <c r="C11" s="12" t="s">
        <v>28</v>
      </c>
    </row>
    <row r="12" ht="28.5" customHeight="1" spans="1:3">
      <c r="A12" s="85"/>
      <c r="B12" s="95" t="s">
        <v>29</v>
      </c>
      <c r="C12" s="12"/>
    </row>
    <row r="13" ht="28.5" customHeight="1" spans="1:3">
      <c r="A13" s="1"/>
      <c r="B13" s="95" t="s">
        <v>30</v>
      </c>
      <c r="C13" s="12"/>
    </row>
    <row r="14" ht="28.5" customHeight="1" spans="1:3">
      <c r="A14" s="1"/>
      <c r="B14" s="95" t="s">
        <v>31</v>
      </c>
      <c r="C14" s="12" t="s">
        <v>15</v>
      </c>
    </row>
  </sheetData>
  <mergeCells count="1">
    <mergeCell ref="B2:C2"/>
  </mergeCells>
  <pageMargins left="0.156944444444444" right="0.156944444444444" top="0.270000010728836" bottom="0.270000010728836" header="0.156944444444444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5" workbookViewId="0">
      <selection activeCell="D27" sqref="D27"/>
    </sheetView>
  </sheetViews>
  <sheetFormatPr defaultColWidth="10" defaultRowHeight="13.5" outlineLevelCol="3"/>
  <cols>
    <col min="1" max="1" width="30.4166666666667" customWidth="1"/>
    <col min="2" max="2" width="16.75" customWidth="1"/>
    <col min="3" max="3" width="36.6333333333333" customWidth="1"/>
    <col min="4" max="4" width="14.5" style="36" customWidth="1"/>
  </cols>
  <sheetData>
    <row r="1" ht="14.25" customHeight="1" spans="1:4">
      <c r="A1" s="1"/>
      <c r="B1" s="1"/>
      <c r="C1" s="1"/>
      <c r="D1" s="66"/>
    </row>
    <row r="2" ht="39.95" customHeight="1" spans="1:4">
      <c r="A2" s="2" t="s">
        <v>32</v>
      </c>
      <c r="B2" s="2"/>
      <c r="C2" s="2"/>
      <c r="D2" s="38"/>
    </row>
    <row r="3" ht="22.7" customHeight="1" spans="1:4">
      <c r="A3" s="85"/>
      <c r="B3" s="85"/>
      <c r="C3" s="85"/>
      <c r="D3" s="86" t="s">
        <v>33</v>
      </c>
    </row>
    <row r="4" ht="22.7" customHeight="1" spans="1:4">
      <c r="A4" s="11" t="s">
        <v>34</v>
      </c>
      <c r="B4" s="11"/>
      <c r="C4" s="11" t="s">
        <v>35</v>
      </c>
      <c r="D4" s="41"/>
    </row>
    <row r="5" ht="22.7" customHeight="1" spans="1:4">
      <c r="A5" s="11" t="s">
        <v>36</v>
      </c>
      <c r="B5" s="11" t="s">
        <v>37</v>
      </c>
      <c r="C5" s="11" t="s">
        <v>36</v>
      </c>
      <c r="D5" s="41" t="s">
        <v>37</v>
      </c>
    </row>
    <row r="6" ht="22.7" customHeight="1" spans="1:4">
      <c r="A6" s="9" t="s">
        <v>38</v>
      </c>
      <c r="B6" s="70">
        <v>5813979.59</v>
      </c>
      <c r="C6" s="9" t="s">
        <v>39</v>
      </c>
      <c r="D6" s="69">
        <v>1399251.5</v>
      </c>
    </row>
    <row r="7" ht="22.7" customHeight="1" spans="1:4">
      <c r="A7" s="9" t="s">
        <v>40</v>
      </c>
      <c r="B7" s="70"/>
      <c r="C7" s="9" t="s">
        <v>41</v>
      </c>
      <c r="D7" s="69"/>
    </row>
    <row r="8" ht="22.7" customHeight="1" spans="1:4">
      <c r="A8" s="9" t="s">
        <v>42</v>
      </c>
      <c r="B8" s="70"/>
      <c r="C8" s="9" t="s">
        <v>43</v>
      </c>
      <c r="D8" s="69"/>
    </row>
    <row r="9" ht="22.7" customHeight="1" spans="1:4">
      <c r="A9" s="9" t="s">
        <v>44</v>
      </c>
      <c r="B9" s="70"/>
      <c r="C9" s="9" t="s">
        <v>45</v>
      </c>
      <c r="D9" s="69"/>
    </row>
    <row r="10" ht="22.7" customHeight="1" spans="1:4">
      <c r="A10" s="9" t="s">
        <v>46</v>
      </c>
      <c r="B10" s="70"/>
      <c r="C10" s="9" t="s">
        <v>47</v>
      </c>
      <c r="D10" s="69"/>
    </row>
    <row r="11" ht="22.7" customHeight="1" spans="1:4">
      <c r="A11" s="9" t="s">
        <v>48</v>
      </c>
      <c r="B11" s="70"/>
      <c r="C11" s="9" t="s">
        <v>49</v>
      </c>
      <c r="D11" s="69"/>
    </row>
    <row r="12" ht="22.7" customHeight="1" spans="1:4">
      <c r="A12" s="9" t="s">
        <v>50</v>
      </c>
      <c r="B12" s="70"/>
      <c r="C12" s="9" t="s">
        <v>51</v>
      </c>
      <c r="D12" s="69"/>
    </row>
    <row r="13" ht="22.7" customHeight="1" spans="1:4">
      <c r="A13" s="9" t="s">
        <v>52</v>
      </c>
      <c r="B13" s="70"/>
      <c r="C13" s="9" t="s">
        <v>53</v>
      </c>
      <c r="D13" s="69">
        <v>161475.93</v>
      </c>
    </row>
    <row r="14" ht="22.7" customHeight="1" spans="1:4">
      <c r="A14" s="9" t="s">
        <v>54</v>
      </c>
      <c r="B14" s="70"/>
      <c r="C14" s="9" t="s">
        <v>55</v>
      </c>
      <c r="D14" s="69"/>
    </row>
    <row r="15" ht="22.7" customHeight="1" spans="1:4">
      <c r="A15" s="9"/>
      <c r="B15" s="87"/>
      <c r="C15" s="9" t="s">
        <v>56</v>
      </c>
      <c r="D15" s="69">
        <v>186104.05</v>
      </c>
    </row>
    <row r="16" ht="22.7" customHeight="1" spans="1:4">
      <c r="A16" s="9"/>
      <c r="B16" s="87"/>
      <c r="C16" s="9" t="s">
        <v>57</v>
      </c>
      <c r="D16" s="69"/>
    </row>
    <row r="17" ht="22.7" customHeight="1" spans="1:4">
      <c r="A17" s="9"/>
      <c r="B17" s="87"/>
      <c r="C17" s="9" t="s">
        <v>58</v>
      </c>
      <c r="D17" s="69"/>
    </row>
    <row r="18" ht="22.7" customHeight="1" spans="1:4">
      <c r="A18" s="9"/>
      <c r="B18" s="87"/>
      <c r="C18" s="9" t="s">
        <v>59</v>
      </c>
      <c r="D18" s="69"/>
    </row>
    <row r="19" ht="22.7" customHeight="1" spans="1:4">
      <c r="A19" s="9"/>
      <c r="B19" s="87"/>
      <c r="C19" s="9" t="s">
        <v>60</v>
      </c>
      <c r="D19" s="69"/>
    </row>
    <row r="20" ht="22.7" customHeight="1" spans="1:4">
      <c r="A20" s="88"/>
      <c r="B20" s="89"/>
      <c r="C20" s="9" t="s">
        <v>61</v>
      </c>
      <c r="D20" s="69"/>
    </row>
    <row r="21" ht="22.7" customHeight="1" spans="1:4">
      <c r="A21" s="88"/>
      <c r="B21" s="89"/>
      <c r="C21" s="9" t="s">
        <v>62</v>
      </c>
      <c r="D21" s="69">
        <v>165590.79</v>
      </c>
    </row>
    <row r="22" ht="22.7" customHeight="1" spans="1:4">
      <c r="A22" s="88"/>
      <c r="B22" s="89"/>
      <c r="C22" s="9" t="s">
        <v>63</v>
      </c>
      <c r="D22" s="69"/>
    </row>
    <row r="23" ht="22.7" customHeight="1" spans="1:4">
      <c r="A23" s="88"/>
      <c r="B23" s="89"/>
      <c r="C23" s="9" t="s">
        <v>64</v>
      </c>
      <c r="D23" s="69"/>
    </row>
    <row r="24" ht="22.7" customHeight="1" spans="1:4">
      <c r="A24" s="88"/>
      <c r="B24" s="89"/>
      <c r="C24" s="9" t="s">
        <v>65</v>
      </c>
      <c r="D24" s="69"/>
    </row>
    <row r="25" ht="22.7" customHeight="1" spans="1:4">
      <c r="A25" s="9"/>
      <c r="B25" s="87"/>
      <c r="C25" s="9" t="s">
        <v>66</v>
      </c>
      <c r="D25" s="69">
        <v>112450.32</v>
      </c>
    </row>
    <row r="26" ht="22.7" customHeight="1" spans="1:4">
      <c r="A26" s="9"/>
      <c r="B26" s="87"/>
      <c r="C26" s="9" t="s">
        <v>67</v>
      </c>
      <c r="D26" s="69">
        <v>3789107</v>
      </c>
    </row>
    <row r="27" ht="22.7" customHeight="1" spans="1:4">
      <c r="A27" s="9"/>
      <c r="B27" s="87"/>
      <c r="C27" s="9" t="s">
        <v>68</v>
      </c>
      <c r="D27" s="69"/>
    </row>
    <row r="28" ht="22.7" customHeight="1" spans="1:4">
      <c r="A28" s="88"/>
      <c r="B28" s="89"/>
      <c r="C28" s="9" t="s">
        <v>69</v>
      </c>
      <c r="D28" s="69"/>
    </row>
    <row r="29" ht="22.7" customHeight="1" spans="1:4">
      <c r="A29" s="88"/>
      <c r="B29" s="89"/>
      <c r="C29" s="9" t="s">
        <v>70</v>
      </c>
      <c r="D29" s="69"/>
    </row>
    <row r="30" ht="22.7" customHeight="1" spans="1:4">
      <c r="A30" s="88"/>
      <c r="B30" s="89"/>
      <c r="C30" s="9" t="s">
        <v>71</v>
      </c>
      <c r="D30" s="69"/>
    </row>
    <row r="31" ht="22.7" customHeight="1" spans="1:4">
      <c r="A31" s="88"/>
      <c r="B31" s="89"/>
      <c r="C31" s="9" t="s">
        <v>72</v>
      </c>
      <c r="D31" s="69"/>
    </row>
    <row r="32" ht="22.7" customHeight="1" spans="1:4">
      <c r="A32" s="88"/>
      <c r="B32" s="89"/>
      <c r="C32" s="9" t="s">
        <v>73</v>
      </c>
      <c r="D32" s="69"/>
    </row>
    <row r="33" ht="22.7" customHeight="1" spans="1:4">
      <c r="A33" s="9"/>
      <c r="B33" s="9"/>
      <c r="C33" s="9" t="s">
        <v>74</v>
      </c>
      <c r="D33" s="69"/>
    </row>
    <row r="34" ht="22.7" customHeight="1" spans="1:4">
      <c r="A34" s="9"/>
      <c r="B34" s="9"/>
      <c r="C34" s="9" t="s">
        <v>75</v>
      </c>
      <c r="D34" s="69"/>
    </row>
    <row r="35" ht="22.7" customHeight="1" spans="1:4">
      <c r="A35" s="9"/>
      <c r="B35" s="9"/>
      <c r="C35" s="9" t="s">
        <v>76</v>
      </c>
      <c r="D35" s="69"/>
    </row>
    <row r="36" ht="22.7" customHeight="1" spans="1:4">
      <c r="A36" s="9"/>
      <c r="B36" s="9"/>
      <c r="C36" s="9"/>
      <c r="D36" s="90"/>
    </row>
    <row r="37" ht="22.7" customHeight="1" spans="1:4">
      <c r="A37" s="9"/>
      <c r="B37" s="9"/>
      <c r="C37" s="9"/>
      <c r="D37" s="90"/>
    </row>
    <row r="38" ht="22.7" customHeight="1" spans="1:4">
      <c r="A38" s="9"/>
      <c r="B38" s="9"/>
      <c r="C38" s="9"/>
      <c r="D38" s="90"/>
    </row>
    <row r="39" ht="22.7" customHeight="1" spans="1:4">
      <c r="A39" s="88" t="s">
        <v>77</v>
      </c>
      <c r="B39" s="89">
        <f>SUM(B6:B38)</f>
        <v>5813979.59</v>
      </c>
      <c r="C39" s="88" t="s">
        <v>78</v>
      </c>
      <c r="D39" s="91">
        <f>SUM(D6:D38)</f>
        <v>5813979.59</v>
      </c>
    </row>
    <row r="40" ht="22.7" customHeight="1" spans="1:4">
      <c r="A40" s="88" t="s">
        <v>79</v>
      </c>
      <c r="B40" s="89"/>
      <c r="C40" s="88" t="s">
        <v>80</v>
      </c>
      <c r="D40" s="91"/>
    </row>
    <row r="41" ht="22.7" customHeight="1" spans="1:4">
      <c r="A41" s="9"/>
      <c r="B41" s="87"/>
      <c r="C41" s="9"/>
      <c r="D41" s="90"/>
    </row>
    <row r="42" ht="22.7" customHeight="1" spans="1:4">
      <c r="A42" s="88" t="s">
        <v>81</v>
      </c>
      <c r="B42" s="89">
        <f>B39</f>
        <v>5813979.59</v>
      </c>
      <c r="C42" s="88" t="s">
        <v>82</v>
      </c>
      <c r="D42" s="91">
        <f>D39</f>
        <v>5813979.59</v>
      </c>
    </row>
  </sheetData>
  <mergeCells count="4">
    <mergeCell ref="A2:D2"/>
    <mergeCell ref="A3:C3"/>
    <mergeCell ref="A4:B4"/>
    <mergeCell ref="C4:D4"/>
  </mergeCells>
  <pageMargins left="0.354166666666667" right="0.0388888888888889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20" sqref="B20"/>
    </sheetView>
  </sheetViews>
  <sheetFormatPr defaultColWidth="10" defaultRowHeight="13.5" outlineLevelCol="1"/>
  <cols>
    <col min="1" max="1" width="53.5" customWidth="1"/>
    <col min="2" max="2" width="32" customWidth="1"/>
  </cols>
  <sheetData>
    <row r="1" ht="14.25" customHeight="1" spans="1:2">
      <c r="A1" s="1"/>
      <c r="B1" s="1"/>
    </row>
    <row r="2" ht="39.95" customHeight="1" spans="1:2">
      <c r="A2" s="2" t="s">
        <v>83</v>
      </c>
      <c r="B2" s="2"/>
    </row>
    <row r="3" ht="22.7" customHeight="1" spans="1:2">
      <c r="A3" s="3"/>
      <c r="B3" s="39" t="s">
        <v>33</v>
      </c>
    </row>
    <row r="4" ht="22.7" customHeight="1" spans="1:2">
      <c r="A4" s="11" t="s">
        <v>36</v>
      </c>
      <c r="B4" s="11" t="s">
        <v>37</v>
      </c>
    </row>
    <row r="5" ht="22.7" customHeight="1" spans="1:2">
      <c r="A5" s="6" t="s">
        <v>38</v>
      </c>
      <c r="B5" s="6">
        <f>B6</f>
        <v>5813979.59</v>
      </c>
    </row>
    <row r="6" ht="22.7" customHeight="1" spans="1:2">
      <c r="A6" s="6" t="s">
        <v>84</v>
      </c>
      <c r="B6" s="6">
        <v>5813979.59</v>
      </c>
    </row>
    <row r="7" ht="22.7" customHeight="1" spans="1:2">
      <c r="A7" s="6" t="s">
        <v>85</v>
      </c>
      <c r="B7" s="6"/>
    </row>
    <row r="8" ht="22.7" customHeight="1" spans="1:2">
      <c r="A8" s="6" t="s">
        <v>84</v>
      </c>
      <c r="B8" s="6"/>
    </row>
    <row r="9" ht="22.7" customHeight="1" spans="1:2">
      <c r="A9" s="84" t="s">
        <v>86</v>
      </c>
      <c r="B9" s="7"/>
    </row>
    <row r="10" ht="22.7" customHeight="1" spans="1:2">
      <c r="A10" s="84" t="s">
        <v>87</v>
      </c>
      <c r="B10" s="7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D10" sqref="D10"/>
    </sheetView>
  </sheetViews>
  <sheetFormatPr defaultColWidth="10" defaultRowHeight="13.5" outlineLevelCol="4"/>
  <cols>
    <col min="1" max="1" width="41.25" customWidth="1"/>
    <col min="2" max="2" width="15.1333333333333" style="36" customWidth="1"/>
    <col min="3" max="3" width="13.75" style="75" customWidth="1"/>
    <col min="4" max="4" width="13.25" style="36" customWidth="1"/>
    <col min="5" max="5" width="12.6333333333333" customWidth="1"/>
  </cols>
  <sheetData>
    <row r="1" ht="14.25" customHeight="1" spans="1:5">
      <c r="A1" s="1"/>
      <c r="B1" s="66"/>
      <c r="C1" s="76"/>
      <c r="D1" s="66"/>
      <c r="E1" s="1"/>
    </row>
    <row r="2" ht="39.95" customHeight="1" spans="1:5">
      <c r="A2" s="2" t="s">
        <v>88</v>
      </c>
      <c r="B2" s="38"/>
      <c r="C2" s="77"/>
      <c r="D2" s="38"/>
      <c r="E2" s="2"/>
    </row>
    <row r="3" ht="22.7" customHeight="1" spans="1:5">
      <c r="A3" s="3"/>
      <c r="B3" s="78"/>
      <c r="C3" s="79"/>
      <c r="D3" s="78"/>
      <c r="E3" s="3" t="s">
        <v>33</v>
      </c>
    </row>
    <row r="4" ht="22.7" customHeight="1" spans="1:5">
      <c r="A4" s="5" t="s">
        <v>89</v>
      </c>
      <c r="B4" s="80" t="s">
        <v>90</v>
      </c>
      <c r="C4" s="81" t="s">
        <v>91</v>
      </c>
      <c r="D4" s="80" t="s">
        <v>92</v>
      </c>
      <c r="E4" s="5" t="s">
        <v>93</v>
      </c>
    </row>
    <row r="5" ht="22.7" customHeight="1" spans="1:5">
      <c r="A5" s="12" t="s">
        <v>94</v>
      </c>
      <c r="B5" s="49">
        <f>C5+D5</f>
        <v>5813979.59</v>
      </c>
      <c r="C5" s="82">
        <f>C6+C13+C18+C22+C28</f>
        <v>2024872.59</v>
      </c>
      <c r="D5" s="49">
        <v>3789107</v>
      </c>
      <c r="E5" s="16"/>
    </row>
    <row r="6" ht="22.7" customHeight="1" spans="1:5">
      <c r="A6" s="12" t="s">
        <v>95</v>
      </c>
      <c r="B6" s="49">
        <f>B7</f>
        <v>5188358.5</v>
      </c>
      <c r="C6" s="82">
        <f>C7</f>
        <v>1399251.5</v>
      </c>
      <c r="D6" s="49">
        <v>3789107</v>
      </c>
      <c r="E6" s="16"/>
    </row>
    <row r="7" ht="22.7" customHeight="1" spans="1:5">
      <c r="A7" s="12" t="s">
        <v>96</v>
      </c>
      <c r="B7" s="49">
        <f t="shared" ref="B7:B12" si="0">C7+D7</f>
        <v>5188358.5</v>
      </c>
      <c r="C7" s="82">
        <f>SUM(C8:C12)</f>
        <v>1399251.5</v>
      </c>
      <c r="D7" s="49">
        <v>3789107</v>
      </c>
      <c r="E7" s="7"/>
    </row>
    <row r="8" ht="22.7" customHeight="1" spans="1:5">
      <c r="A8" s="6" t="s">
        <v>97</v>
      </c>
      <c r="B8" s="49">
        <f t="shared" si="0"/>
        <v>589182</v>
      </c>
      <c r="C8" s="83">
        <v>589182</v>
      </c>
      <c r="D8" s="49"/>
      <c r="E8" s="16"/>
    </row>
    <row r="9" ht="22.7" customHeight="1" spans="1:5">
      <c r="A9" s="6" t="s">
        <v>98</v>
      </c>
      <c r="B9" s="49">
        <f t="shared" si="0"/>
        <v>425964.5</v>
      </c>
      <c r="C9" s="83">
        <v>425964.5</v>
      </c>
      <c r="D9" s="49"/>
      <c r="E9" s="16"/>
    </row>
    <row r="10" ht="22.7" customHeight="1" spans="1:5">
      <c r="A10" s="6" t="s">
        <v>99</v>
      </c>
      <c r="B10" s="49">
        <f t="shared" si="0"/>
        <v>370625</v>
      </c>
      <c r="C10" s="83">
        <v>370625</v>
      </c>
      <c r="D10" s="49"/>
      <c r="E10" s="16"/>
    </row>
    <row r="11" ht="22.7" customHeight="1" spans="1:5">
      <c r="A11" s="6" t="s">
        <v>100</v>
      </c>
      <c r="B11" s="49">
        <f t="shared" si="0"/>
        <v>3480</v>
      </c>
      <c r="C11" s="83">
        <v>3480</v>
      </c>
      <c r="D11" s="49"/>
      <c r="E11" s="16"/>
    </row>
    <row r="12" ht="22.7" customHeight="1" spans="1:5">
      <c r="A12" s="6" t="s">
        <v>101</v>
      </c>
      <c r="B12" s="49">
        <f t="shared" si="0"/>
        <v>10000</v>
      </c>
      <c r="C12" s="83">
        <v>10000</v>
      </c>
      <c r="D12" s="49"/>
      <c r="E12" s="16"/>
    </row>
    <row r="13" ht="22.7" customHeight="1" spans="1:5">
      <c r="A13" s="12" t="s">
        <v>102</v>
      </c>
      <c r="B13" s="49">
        <f t="shared" ref="B13:B21" si="1">C13+D13</f>
        <v>161475.93</v>
      </c>
      <c r="C13" s="82">
        <f>C14+C16</f>
        <v>161475.93</v>
      </c>
      <c r="D13" s="49"/>
      <c r="E13" s="16"/>
    </row>
    <row r="14" ht="22.7" customHeight="1" spans="1:5">
      <c r="A14" s="12" t="s">
        <v>103</v>
      </c>
      <c r="B14" s="49">
        <f t="shared" si="1"/>
        <v>159601.76</v>
      </c>
      <c r="C14" s="82">
        <v>159601.76</v>
      </c>
      <c r="D14" s="49"/>
      <c r="E14" s="16"/>
    </row>
    <row r="15" ht="22.7" customHeight="1" spans="1:5">
      <c r="A15" s="6" t="s">
        <v>104</v>
      </c>
      <c r="B15" s="49">
        <f t="shared" si="1"/>
        <v>159601.76</v>
      </c>
      <c r="C15" s="83">
        <v>159601.76</v>
      </c>
      <c r="D15" s="51"/>
      <c r="E15" s="7"/>
    </row>
    <row r="16" ht="22.7" customHeight="1" spans="1:5">
      <c r="A16" s="12" t="s">
        <v>105</v>
      </c>
      <c r="B16" s="49">
        <f t="shared" si="1"/>
        <v>1874.17</v>
      </c>
      <c r="C16" s="82">
        <v>1874.17</v>
      </c>
      <c r="D16" s="49"/>
      <c r="E16" s="16"/>
    </row>
    <row r="17" ht="22.7" customHeight="1" spans="1:5">
      <c r="A17" s="6" t="s">
        <v>106</v>
      </c>
      <c r="B17" s="49">
        <f t="shared" si="1"/>
        <v>1874.17</v>
      </c>
      <c r="C17" s="83">
        <v>1874.17</v>
      </c>
      <c r="D17" s="51"/>
      <c r="E17" s="7"/>
    </row>
    <row r="18" ht="22.7" customHeight="1" spans="1:5">
      <c r="A18" s="12" t="s">
        <v>107</v>
      </c>
      <c r="B18" s="49">
        <f t="shared" si="1"/>
        <v>186104.05</v>
      </c>
      <c r="C18" s="82">
        <f>C19</f>
        <v>186104.05</v>
      </c>
      <c r="D18" s="49"/>
      <c r="E18" s="16"/>
    </row>
    <row r="19" ht="22.7" customHeight="1" spans="1:5">
      <c r="A19" s="12" t="s">
        <v>108</v>
      </c>
      <c r="B19" s="49">
        <f t="shared" si="1"/>
        <v>186104.05</v>
      </c>
      <c r="C19" s="82">
        <f>C20+C21</f>
        <v>186104.05</v>
      </c>
      <c r="D19" s="49"/>
      <c r="E19" s="16"/>
    </row>
    <row r="20" ht="22.7" customHeight="1" spans="1:5">
      <c r="A20" s="6" t="s">
        <v>109</v>
      </c>
      <c r="B20" s="49">
        <f t="shared" si="1"/>
        <v>167362.33</v>
      </c>
      <c r="C20" s="83">
        <v>167362.33</v>
      </c>
      <c r="D20" s="51"/>
      <c r="E20" s="7"/>
    </row>
    <row r="21" ht="22.7" customHeight="1" spans="1:5">
      <c r="A21" s="6" t="s">
        <v>110</v>
      </c>
      <c r="B21" s="49">
        <f t="shared" si="1"/>
        <v>18741.72</v>
      </c>
      <c r="C21" s="83">
        <v>18741.72</v>
      </c>
      <c r="D21" s="51"/>
      <c r="E21" s="7"/>
    </row>
    <row r="22" ht="22.7" customHeight="1" spans="1:5">
      <c r="A22" s="12" t="s">
        <v>111</v>
      </c>
      <c r="B22" s="49">
        <f>B23</f>
        <v>165590.79</v>
      </c>
      <c r="C22" s="82">
        <f>C23</f>
        <v>165590.79</v>
      </c>
      <c r="D22" s="51"/>
      <c r="E22" s="7"/>
    </row>
    <row r="23" ht="22.7" customHeight="1" spans="1:5">
      <c r="A23" s="12" t="s">
        <v>112</v>
      </c>
      <c r="B23" s="49">
        <f t="shared" ref="B22:B30" si="2">C23+D23</f>
        <v>165590.79</v>
      </c>
      <c r="C23" s="82">
        <f>SUM(C24:C27)</f>
        <v>165590.79</v>
      </c>
      <c r="D23" s="51"/>
      <c r="E23" s="7"/>
    </row>
    <row r="24" ht="22.7" customHeight="1" spans="1:5">
      <c r="A24" s="6" t="s">
        <v>113</v>
      </c>
      <c r="B24" s="49">
        <f t="shared" si="2"/>
        <v>16200</v>
      </c>
      <c r="C24" s="83">
        <v>16200</v>
      </c>
      <c r="D24" s="51"/>
      <c r="E24" s="7"/>
    </row>
    <row r="25" ht="22.7" customHeight="1" spans="1:5">
      <c r="A25" s="6" t="s">
        <v>114</v>
      </c>
      <c r="B25" s="49">
        <f t="shared" si="2"/>
        <v>17194.32</v>
      </c>
      <c r="C25" s="83">
        <v>17194.32</v>
      </c>
      <c r="D25" s="49"/>
      <c r="E25" s="16"/>
    </row>
    <row r="26" ht="22.7" customHeight="1" spans="1:5">
      <c r="A26" s="6" t="s">
        <v>115</v>
      </c>
      <c r="B26" s="49">
        <f t="shared" si="2"/>
        <v>42796.47</v>
      </c>
      <c r="C26" s="83">
        <v>42796.47</v>
      </c>
      <c r="D26" s="49"/>
      <c r="E26" s="16"/>
    </row>
    <row r="27" ht="22.7" customHeight="1" spans="1:5">
      <c r="A27" s="6" t="s">
        <v>116</v>
      </c>
      <c r="B27" s="49">
        <f t="shared" si="2"/>
        <v>89400</v>
      </c>
      <c r="C27" s="83">
        <v>89400</v>
      </c>
      <c r="D27" s="49"/>
      <c r="E27" s="16"/>
    </row>
    <row r="28" ht="22.7" customHeight="1" spans="1:5">
      <c r="A28" s="12" t="s">
        <v>117</v>
      </c>
      <c r="B28" s="49">
        <f t="shared" si="2"/>
        <v>112450.32</v>
      </c>
      <c r="C28" s="82">
        <f>C29</f>
        <v>112450.32</v>
      </c>
      <c r="D28" s="49"/>
      <c r="E28" s="16"/>
    </row>
    <row r="29" ht="22.7" customHeight="1" spans="1:5">
      <c r="A29" s="12" t="s">
        <v>118</v>
      </c>
      <c r="B29" s="49">
        <f t="shared" si="2"/>
        <v>112450.32</v>
      </c>
      <c r="C29" s="82">
        <v>112450.32</v>
      </c>
      <c r="D29" s="49"/>
      <c r="E29" s="16"/>
    </row>
    <row r="30" ht="22.7" customHeight="1" spans="1:5">
      <c r="A30" s="6" t="s">
        <v>119</v>
      </c>
      <c r="B30" s="49">
        <f t="shared" si="2"/>
        <v>112450.32</v>
      </c>
      <c r="C30" s="83">
        <v>112450.32</v>
      </c>
      <c r="D30" s="51"/>
      <c r="E30" s="7"/>
    </row>
  </sheetData>
  <mergeCells count="1">
    <mergeCell ref="A2:E2"/>
  </mergeCells>
  <pageMargins left="0.275" right="0.236111111111111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8" sqref="D$1:D$1048576"/>
    </sheetView>
  </sheetViews>
  <sheetFormatPr defaultColWidth="10" defaultRowHeight="13.5" outlineLevelCol="6"/>
  <cols>
    <col min="1" max="1" width="24.6333333333333" customWidth="1"/>
    <col min="2" max="2" width="16.75" customWidth="1"/>
    <col min="3" max="3" width="36.6333333333333" customWidth="1"/>
    <col min="4" max="4" width="14.5" style="36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66"/>
      <c r="E1" s="1"/>
      <c r="F1" s="1"/>
      <c r="G1" s="1"/>
    </row>
    <row r="2" ht="39.95" customHeight="1" spans="1:7">
      <c r="A2" s="2" t="s">
        <v>120</v>
      </c>
      <c r="B2" s="2"/>
      <c r="C2" s="2"/>
      <c r="D2" s="38"/>
      <c r="E2" s="1"/>
      <c r="F2" s="1"/>
      <c r="G2" s="1"/>
    </row>
    <row r="3" ht="22.7" customHeight="1" spans="1:7">
      <c r="A3" s="3"/>
      <c r="B3" s="3"/>
      <c r="C3" s="39" t="s">
        <v>33</v>
      </c>
      <c r="D3" s="40"/>
      <c r="E3" s="3"/>
      <c r="F3" s="3"/>
      <c r="G3" s="3"/>
    </row>
    <row r="4" ht="22.7" customHeight="1" spans="1:7">
      <c r="A4" s="11" t="s">
        <v>34</v>
      </c>
      <c r="B4" s="11"/>
      <c r="C4" s="11" t="s">
        <v>35</v>
      </c>
      <c r="D4" s="41"/>
      <c r="E4" s="3"/>
      <c r="F4" s="3"/>
      <c r="G4" s="3"/>
    </row>
    <row r="5" ht="22.7" customHeight="1" spans="1:7">
      <c r="A5" s="11" t="s">
        <v>36</v>
      </c>
      <c r="B5" s="11" t="s">
        <v>37</v>
      </c>
      <c r="C5" s="11" t="s">
        <v>36</v>
      </c>
      <c r="D5" s="41" t="s">
        <v>94</v>
      </c>
      <c r="E5" s="3"/>
      <c r="F5" s="3"/>
      <c r="G5" s="3"/>
    </row>
    <row r="6" ht="22.7" customHeight="1" spans="1:7">
      <c r="A6" s="6" t="s">
        <v>121</v>
      </c>
      <c r="B6" s="67">
        <f>B7</f>
        <v>5813979.59</v>
      </c>
      <c r="C6" s="6" t="s">
        <v>122</v>
      </c>
      <c r="D6" s="51">
        <f>SUM(D7:D36)</f>
        <v>5813979.59</v>
      </c>
      <c r="E6" s="3"/>
      <c r="F6" s="3"/>
      <c r="G6" s="3"/>
    </row>
    <row r="7" ht="22.7" customHeight="1" spans="1:7">
      <c r="A7" s="6" t="s">
        <v>123</v>
      </c>
      <c r="B7" s="68">
        <v>5813979.59</v>
      </c>
      <c r="C7" s="6" t="s">
        <v>124</v>
      </c>
      <c r="D7" s="69">
        <v>1399251.5</v>
      </c>
      <c r="E7" s="3"/>
      <c r="F7" s="3"/>
      <c r="G7" s="3"/>
    </row>
    <row r="8" ht="22.7" customHeight="1" spans="1:7">
      <c r="A8" s="6" t="s">
        <v>125</v>
      </c>
      <c r="B8" s="70"/>
      <c r="C8" s="6" t="s">
        <v>126</v>
      </c>
      <c r="D8" s="69"/>
      <c r="E8" s="3"/>
      <c r="F8" s="3"/>
      <c r="G8" s="3"/>
    </row>
    <row r="9" ht="22.7" customHeight="1" spans="1:7">
      <c r="A9" s="6" t="s">
        <v>127</v>
      </c>
      <c r="B9" s="70"/>
      <c r="C9" s="6" t="s">
        <v>128</v>
      </c>
      <c r="D9" s="69"/>
      <c r="E9" s="3"/>
      <c r="F9" s="3"/>
      <c r="G9" s="3"/>
    </row>
    <row r="10" ht="22.7" customHeight="1" spans="1:7">
      <c r="A10" s="6"/>
      <c r="B10" s="71"/>
      <c r="C10" s="6" t="s">
        <v>129</v>
      </c>
      <c r="D10" s="69"/>
      <c r="E10" s="3"/>
      <c r="F10" s="3"/>
      <c r="G10" s="3"/>
    </row>
    <row r="11" ht="22.7" customHeight="1" spans="1:7">
      <c r="A11" s="6"/>
      <c r="B11" s="71"/>
      <c r="C11" s="6" t="s">
        <v>130</v>
      </c>
      <c r="D11" s="69"/>
      <c r="E11" s="3"/>
      <c r="F11" s="3"/>
      <c r="G11" s="3"/>
    </row>
    <row r="12" ht="22.7" customHeight="1" spans="1:7">
      <c r="A12" s="6"/>
      <c r="B12" s="71"/>
      <c r="C12" s="6" t="s">
        <v>131</v>
      </c>
      <c r="D12" s="69"/>
      <c r="E12" s="3"/>
      <c r="F12" s="3"/>
      <c r="G12" s="3"/>
    </row>
    <row r="13" ht="22.7" customHeight="1" spans="1:7">
      <c r="A13" s="12"/>
      <c r="B13" s="72"/>
      <c r="C13" s="6" t="s">
        <v>132</v>
      </c>
      <c r="D13" s="69"/>
      <c r="E13" s="3"/>
      <c r="F13" s="3"/>
      <c r="G13" s="3"/>
    </row>
    <row r="14" ht="22.7" customHeight="1" spans="1:7">
      <c r="A14" s="6"/>
      <c r="B14" s="71"/>
      <c r="C14" s="6" t="s">
        <v>133</v>
      </c>
      <c r="D14" s="69">
        <v>161475.93</v>
      </c>
      <c r="E14" s="3"/>
      <c r="F14" s="3"/>
      <c r="G14" s="73"/>
    </row>
    <row r="15" ht="22.7" customHeight="1" spans="1:7">
      <c r="A15" s="6"/>
      <c r="B15" s="71"/>
      <c r="C15" s="6" t="s">
        <v>134</v>
      </c>
      <c r="D15" s="69"/>
      <c r="E15" s="3"/>
      <c r="F15" s="3"/>
      <c r="G15" s="3"/>
    </row>
    <row r="16" ht="22.7" customHeight="1" spans="1:7">
      <c r="A16" s="6"/>
      <c r="B16" s="71"/>
      <c r="C16" s="6" t="s">
        <v>135</v>
      </c>
      <c r="D16" s="69">
        <v>186104.05</v>
      </c>
      <c r="E16" s="3"/>
      <c r="F16" s="3"/>
      <c r="G16" s="3"/>
    </row>
    <row r="17" ht="22.7" customHeight="1" spans="1:7">
      <c r="A17" s="6"/>
      <c r="B17" s="71"/>
      <c r="C17" s="6" t="s">
        <v>136</v>
      </c>
      <c r="D17" s="69"/>
      <c r="E17" s="3"/>
      <c r="F17" s="3"/>
      <c r="G17" s="3"/>
    </row>
    <row r="18" ht="22.7" customHeight="1" spans="1:7">
      <c r="A18" s="6"/>
      <c r="B18" s="71"/>
      <c r="C18" s="6" t="s">
        <v>137</v>
      </c>
      <c r="D18" s="69"/>
      <c r="E18" s="3"/>
      <c r="F18" s="3"/>
      <c r="G18" s="3"/>
    </row>
    <row r="19" ht="22.7" customHeight="1" spans="1:7">
      <c r="A19" s="6"/>
      <c r="B19" s="6"/>
      <c r="C19" s="6" t="s">
        <v>138</v>
      </c>
      <c r="D19" s="69"/>
      <c r="E19" s="3"/>
      <c r="F19" s="3"/>
      <c r="G19" s="3"/>
    </row>
    <row r="20" ht="22.7" customHeight="1" spans="1:7">
      <c r="A20" s="6"/>
      <c r="B20" s="6"/>
      <c r="C20" s="6" t="s">
        <v>139</v>
      </c>
      <c r="D20" s="69"/>
      <c r="E20" s="3"/>
      <c r="F20" s="3"/>
      <c r="G20" s="3"/>
    </row>
    <row r="21" ht="22.7" customHeight="1" spans="1:7">
      <c r="A21" s="6"/>
      <c r="B21" s="6"/>
      <c r="C21" s="6" t="s">
        <v>140</v>
      </c>
      <c r="D21" s="69"/>
      <c r="E21" s="3"/>
      <c r="F21" s="3"/>
      <c r="G21" s="3"/>
    </row>
    <row r="22" ht="22.7" customHeight="1" spans="1:7">
      <c r="A22" s="6"/>
      <c r="B22" s="6"/>
      <c r="C22" s="6" t="s">
        <v>141</v>
      </c>
      <c r="D22" s="69">
        <v>165590.79</v>
      </c>
      <c r="E22" s="3"/>
      <c r="F22" s="3"/>
      <c r="G22" s="3"/>
    </row>
    <row r="23" ht="22.7" customHeight="1" spans="1:7">
      <c r="A23" s="6"/>
      <c r="B23" s="6"/>
      <c r="C23" s="6" t="s">
        <v>142</v>
      </c>
      <c r="D23" s="69"/>
      <c r="E23" s="3"/>
      <c r="F23" s="3"/>
      <c r="G23" s="3"/>
    </row>
    <row r="24" ht="22.7" customHeight="1" spans="1:7">
      <c r="A24" s="6"/>
      <c r="B24" s="6"/>
      <c r="C24" s="6" t="s">
        <v>143</v>
      </c>
      <c r="D24" s="69"/>
      <c r="E24" s="3"/>
      <c r="F24" s="3"/>
      <c r="G24" s="3"/>
    </row>
    <row r="25" ht="22.7" customHeight="1" spans="1:7">
      <c r="A25" s="6"/>
      <c r="B25" s="6"/>
      <c r="C25" s="6" t="s">
        <v>144</v>
      </c>
      <c r="D25" s="69"/>
      <c r="E25" s="3"/>
      <c r="F25" s="3"/>
      <c r="G25" s="3"/>
    </row>
    <row r="26" ht="22.7" customHeight="1" spans="1:7">
      <c r="A26" s="6"/>
      <c r="B26" s="6"/>
      <c r="C26" s="6" t="s">
        <v>145</v>
      </c>
      <c r="D26" s="69">
        <v>112450.32</v>
      </c>
      <c r="E26" s="3"/>
      <c r="F26" s="3"/>
      <c r="G26" s="3"/>
    </row>
    <row r="27" ht="22.7" customHeight="1" spans="1:7">
      <c r="A27" s="6"/>
      <c r="B27" s="6"/>
      <c r="C27" s="6" t="s">
        <v>146</v>
      </c>
      <c r="D27" s="69">
        <v>3789107</v>
      </c>
      <c r="E27" s="3"/>
      <c r="F27" s="3"/>
      <c r="G27" s="3"/>
    </row>
    <row r="28" ht="22.7" customHeight="1" spans="1:7">
      <c r="A28" s="6"/>
      <c r="B28" s="6"/>
      <c r="C28" s="6" t="s">
        <v>147</v>
      </c>
      <c r="D28" s="69"/>
      <c r="E28" s="3"/>
      <c r="F28" s="3"/>
      <c r="G28" s="3"/>
    </row>
    <row r="29" ht="22.7" customHeight="1" spans="1:7">
      <c r="A29" s="6"/>
      <c r="B29" s="6"/>
      <c r="C29" s="6" t="s">
        <v>148</v>
      </c>
      <c r="D29" s="69"/>
      <c r="E29" s="3"/>
      <c r="F29" s="3"/>
      <c r="G29" s="3"/>
    </row>
    <row r="30" ht="22.7" customHeight="1" spans="1:7">
      <c r="A30" s="6"/>
      <c r="B30" s="6"/>
      <c r="C30" s="6" t="s">
        <v>149</v>
      </c>
      <c r="D30" s="69"/>
      <c r="E30" s="3"/>
      <c r="F30" s="3"/>
      <c r="G30" s="3"/>
    </row>
    <row r="31" ht="22.7" customHeight="1" spans="1:7">
      <c r="A31" s="6"/>
      <c r="B31" s="6"/>
      <c r="C31" s="6" t="s">
        <v>150</v>
      </c>
      <c r="D31" s="69"/>
      <c r="E31" s="3"/>
      <c r="F31" s="3"/>
      <c r="G31" s="3"/>
    </row>
    <row r="32" ht="22.7" customHeight="1" spans="1:7">
      <c r="A32" s="6"/>
      <c r="B32" s="6"/>
      <c r="C32" s="6" t="s">
        <v>151</v>
      </c>
      <c r="D32" s="69"/>
      <c r="E32" s="3"/>
      <c r="F32" s="3"/>
      <c r="G32" s="3"/>
    </row>
    <row r="33" ht="22.7" customHeight="1" spans="1:7">
      <c r="A33" s="6"/>
      <c r="B33" s="6"/>
      <c r="C33" s="6" t="s">
        <v>152</v>
      </c>
      <c r="D33" s="69"/>
      <c r="E33" s="3"/>
      <c r="F33" s="3"/>
      <c r="G33" s="3"/>
    </row>
    <row r="34" ht="22.7" customHeight="1" spans="1:7">
      <c r="A34" s="6"/>
      <c r="B34" s="6"/>
      <c r="C34" s="6" t="s">
        <v>153</v>
      </c>
      <c r="D34" s="69"/>
      <c r="E34" s="3"/>
      <c r="F34" s="3"/>
      <c r="G34" s="3"/>
    </row>
    <row r="35" ht="22.7" customHeight="1" spans="1:7">
      <c r="A35" s="6"/>
      <c r="B35" s="6"/>
      <c r="C35" s="6" t="s">
        <v>154</v>
      </c>
      <c r="D35" s="69"/>
      <c r="E35" s="3"/>
      <c r="F35" s="3"/>
      <c r="G35" s="3"/>
    </row>
    <row r="36" ht="22.7" customHeight="1" spans="1:7">
      <c r="A36" s="6"/>
      <c r="B36" s="6"/>
      <c r="C36" s="6" t="s">
        <v>155</v>
      </c>
      <c r="D36" s="51"/>
      <c r="E36" s="3"/>
      <c r="F36" s="3"/>
      <c r="G36" s="3"/>
    </row>
    <row r="37" ht="22.7" customHeight="1" spans="1:7">
      <c r="A37" s="11" t="s">
        <v>156</v>
      </c>
      <c r="B37" s="74">
        <f>B6</f>
        <v>5813979.59</v>
      </c>
      <c r="C37" s="11" t="s">
        <v>157</v>
      </c>
      <c r="D37" s="49">
        <f>D6</f>
        <v>5813979.59</v>
      </c>
      <c r="E37" s="73"/>
      <c r="F37" s="3"/>
      <c r="G37" s="3"/>
    </row>
  </sheetData>
  <mergeCells count="4">
    <mergeCell ref="A2:D2"/>
    <mergeCell ref="C3:D3"/>
    <mergeCell ref="A4:B4"/>
    <mergeCell ref="C4:D4"/>
  </mergeCells>
  <pageMargins left="0.590277777777778" right="0.314583333333333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1" sqref="I1"/>
    </sheetView>
  </sheetViews>
  <sheetFormatPr defaultColWidth="10" defaultRowHeight="13.5" outlineLevelRow="7"/>
  <cols>
    <col min="1" max="1" width="27.0333333333333" customWidth="1"/>
    <col min="2" max="2" width="14.2666666666667" customWidth="1"/>
    <col min="3" max="3" width="12.3083333333333" customWidth="1"/>
    <col min="4" max="4" width="12.3833333333333" customWidth="1"/>
    <col min="5" max="5" width="15.25" customWidth="1"/>
    <col min="6" max="6" width="8.825" customWidth="1"/>
    <col min="7" max="7" width="9" customWidth="1"/>
    <col min="8" max="8" width="8.125" customWidth="1"/>
    <col min="9" max="9" width="5.25" customWidth="1"/>
    <col min="10" max="10" width="10.625" customWidth="1"/>
    <col min="11" max="11" width="15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39" t="s">
        <v>33</v>
      </c>
      <c r="K3" s="39"/>
    </row>
    <row r="4" ht="22.7" customHeight="1" spans="1:11">
      <c r="A4" s="11" t="s">
        <v>159</v>
      </c>
      <c r="B4" s="11" t="s">
        <v>94</v>
      </c>
      <c r="C4" s="11" t="s">
        <v>160</v>
      </c>
      <c r="D4" s="11"/>
      <c r="E4" s="11"/>
      <c r="F4" s="11" t="s">
        <v>161</v>
      </c>
      <c r="G4" s="11"/>
      <c r="H4" s="11"/>
      <c r="I4" s="11" t="s">
        <v>162</v>
      </c>
      <c r="J4" s="11"/>
      <c r="K4" s="11"/>
    </row>
    <row r="5" ht="22.7" customHeight="1" spans="1:11">
      <c r="A5" s="11"/>
      <c r="B5" s="11"/>
      <c r="C5" s="5" t="s">
        <v>94</v>
      </c>
      <c r="D5" s="5" t="s">
        <v>91</v>
      </c>
      <c r="E5" s="5" t="s">
        <v>92</v>
      </c>
      <c r="F5" s="5" t="s">
        <v>94</v>
      </c>
      <c r="G5" s="5" t="s">
        <v>91</v>
      </c>
      <c r="H5" s="5" t="s">
        <v>92</v>
      </c>
      <c r="I5" s="5" t="s">
        <v>94</v>
      </c>
      <c r="J5" s="5" t="s">
        <v>91</v>
      </c>
      <c r="K5" s="5" t="s">
        <v>92</v>
      </c>
    </row>
    <row r="6" ht="22.7" customHeight="1" spans="1:11">
      <c r="A6" s="12" t="s">
        <v>94</v>
      </c>
      <c r="B6" s="61">
        <f>B7</f>
        <v>5813979.59</v>
      </c>
      <c r="C6" s="49">
        <f>C7</f>
        <v>5813979.59</v>
      </c>
      <c r="D6" s="49">
        <f>D7</f>
        <v>2024872.59</v>
      </c>
      <c r="E6" s="49">
        <f>E7</f>
        <v>3789107</v>
      </c>
      <c r="F6" s="49"/>
      <c r="G6" s="49"/>
      <c r="H6" s="62"/>
      <c r="I6" s="62"/>
      <c r="J6" s="62"/>
      <c r="K6" s="62"/>
    </row>
    <row r="7" customFormat="1" ht="22.7" customHeight="1" spans="1:11">
      <c r="A7" s="17" t="s">
        <v>163</v>
      </c>
      <c r="B7" s="16">
        <f>B8</f>
        <v>5813979.59</v>
      </c>
      <c r="C7" s="49">
        <f>C8</f>
        <v>5813979.59</v>
      </c>
      <c r="D7" s="49">
        <f>D8</f>
        <v>2024872.59</v>
      </c>
      <c r="E7" s="49">
        <f>E8</f>
        <v>3789107</v>
      </c>
      <c r="F7" s="49"/>
      <c r="G7" s="63"/>
      <c r="H7" s="55"/>
      <c r="I7" s="60"/>
      <c r="J7" s="60"/>
      <c r="K7" s="60"/>
    </row>
    <row r="8" customFormat="1" ht="22.7" customHeight="1" spans="1:11">
      <c r="A8" s="18" t="s">
        <v>2</v>
      </c>
      <c r="B8" s="7">
        <f>C8</f>
        <v>5813979.59</v>
      </c>
      <c r="C8" s="51">
        <f>D8+E8</f>
        <v>5813979.59</v>
      </c>
      <c r="D8" s="51">
        <v>2024872.59</v>
      </c>
      <c r="E8" s="51">
        <v>3789107</v>
      </c>
      <c r="F8" s="51"/>
      <c r="G8" s="64"/>
      <c r="H8" s="65"/>
      <c r="I8" s="60"/>
      <c r="J8" s="60"/>
      <c r="K8" s="6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14583333333333" right="0.118055555555556" top="0.275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20" sqref="C20"/>
    </sheetView>
  </sheetViews>
  <sheetFormatPr defaultColWidth="10" defaultRowHeight="13.5" outlineLevelCol="4"/>
  <cols>
    <col min="1" max="1" width="17.5" customWidth="1"/>
    <col min="2" max="2" width="21.925" customWidth="1"/>
    <col min="3" max="3" width="19.9916666666667" customWidth="1"/>
    <col min="4" max="4" width="19.0833333333333" customWidth="1"/>
    <col min="5" max="5" width="17.5" style="36" customWidth="1"/>
  </cols>
  <sheetData>
    <row r="1" ht="14.25" customHeight="1" spans="1:1">
      <c r="A1" s="37"/>
    </row>
    <row r="2" ht="36.95" customHeight="1" spans="1:5">
      <c r="A2" s="2" t="s">
        <v>164</v>
      </c>
      <c r="B2" s="2"/>
      <c r="C2" s="2"/>
      <c r="D2" s="2"/>
      <c r="E2" s="38"/>
    </row>
    <row r="3" ht="21.95" customHeight="1" spans="1:5">
      <c r="A3" s="3"/>
      <c r="B3" s="3"/>
      <c r="C3" s="39" t="s">
        <v>33</v>
      </c>
      <c r="D3" s="39"/>
      <c r="E3" s="40"/>
    </row>
    <row r="4" ht="22.7" customHeight="1" spans="1:5">
      <c r="A4" s="11" t="s">
        <v>89</v>
      </c>
      <c r="B4" s="11"/>
      <c r="C4" s="11" t="s">
        <v>160</v>
      </c>
      <c r="D4" s="11"/>
      <c r="E4" s="41"/>
    </row>
    <row r="5" ht="22.7" customHeight="1" spans="1:5">
      <c r="A5" s="42" t="s">
        <v>165</v>
      </c>
      <c r="B5" s="42" t="s">
        <v>166</v>
      </c>
      <c r="C5" s="43" t="s">
        <v>94</v>
      </c>
      <c r="D5" s="42" t="s">
        <v>91</v>
      </c>
      <c r="E5" s="44" t="s">
        <v>92</v>
      </c>
    </row>
    <row r="6" ht="22.7" customHeight="1" spans="1:5">
      <c r="A6" s="45"/>
      <c r="B6" s="46" t="s">
        <v>94</v>
      </c>
      <c r="C6" s="47">
        <f>D6+E6</f>
        <v>5813979.59</v>
      </c>
      <c r="D6" s="48">
        <f>D7+D12+D16+D19</f>
        <v>2024872.59</v>
      </c>
      <c r="E6" s="49">
        <f>E19</f>
        <v>3789107</v>
      </c>
    </row>
    <row r="7" ht="22.7" customHeight="1" spans="1:5">
      <c r="A7" s="50" t="s">
        <v>167</v>
      </c>
      <c r="B7" s="17" t="s">
        <v>102</v>
      </c>
      <c r="C7" s="47">
        <f t="shared" ref="C7:C21" si="0">D7+E7</f>
        <v>161475.93</v>
      </c>
      <c r="D7" s="16">
        <f>D8+D10</f>
        <v>161475.93</v>
      </c>
      <c r="E7" s="49"/>
    </row>
    <row r="8" ht="22.7" customHeight="1" spans="1:5">
      <c r="A8" s="17" t="s">
        <v>168</v>
      </c>
      <c r="B8" s="17" t="s">
        <v>103</v>
      </c>
      <c r="C8" s="47">
        <f t="shared" si="0"/>
        <v>159601.76</v>
      </c>
      <c r="D8" s="16">
        <f>D9</f>
        <v>159601.76</v>
      </c>
      <c r="E8" s="49"/>
    </row>
    <row r="9" ht="22.7" customHeight="1" spans="1:5">
      <c r="A9" s="18" t="s">
        <v>169</v>
      </c>
      <c r="B9" s="18" t="s">
        <v>104</v>
      </c>
      <c r="C9" s="47">
        <f t="shared" si="0"/>
        <v>159601.76</v>
      </c>
      <c r="D9" s="7">
        <v>159601.76</v>
      </c>
      <c r="E9" s="51"/>
    </row>
    <row r="10" ht="22.7" customHeight="1" spans="1:5">
      <c r="A10" s="17" t="s">
        <v>170</v>
      </c>
      <c r="B10" s="17" t="s">
        <v>105</v>
      </c>
      <c r="C10" s="47">
        <f t="shared" si="0"/>
        <v>1874.17</v>
      </c>
      <c r="D10" s="16">
        <f>D11</f>
        <v>1874.17</v>
      </c>
      <c r="E10" s="49"/>
    </row>
    <row r="11" ht="22.7" customHeight="1" spans="1:5">
      <c r="A11" s="18" t="s">
        <v>171</v>
      </c>
      <c r="B11" s="18" t="s">
        <v>106</v>
      </c>
      <c r="C11" s="47">
        <f t="shared" si="0"/>
        <v>1874.17</v>
      </c>
      <c r="D11" s="7">
        <v>1874.17</v>
      </c>
      <c r="E11" s="51"/>
    </row>
    <row r="12" ht="22.7" customHeight="1" spans="1:5">
      <c r="A12" s="50" t="s">
        <v>172</v>
      </c>
      <c r="B12" s="17" t="s">
        <v>107</v>
      </c>
      <c r="C12" s="47">
        <f t="shared" si="0"/>
        <v>186104.05</v>
      </c>
      <c r="D12" s="16">
        <f>D13</f>
        <v>186104.05</v>
      </c>
      <c r="E12" s="49"/>
    </row>
    <row r="13" ht="22.7" customHeight="1" spans="1:5">
      <c r="A13" s="17" t="s">
        <v>173</v>
      </c>
      <c r="B13" s="17" t="s">
        <v>108</v>
      </c>
      <c r="C13" s="47">
        <f t="shared" si="0"/>
        <v>186104.05</v>
      </c>
      <c r="D13" s="16">
        <f>SUM(D14:D15)</f>
        <v>186104.05</v>
      </c>
      <c r="E13" s="49"/>
    </row>
    <row r="14" ht="22.7" customHeight="1" spans="1:5">
      <c r="A14" s="18" t="s">
        <v>174</v>
      </c>
      <c r="B14" s="18" t="s">
        <v>109</v>
      </c>
      <c r="C14" s="47">
        <f t="shared" si="0"/>
        <v>167362.33</v>
      </c>
      <c r="D14" s="7">
        <v>167362.33</v>
      </c>
      <c r="E14" s="51"/>
    </row>
    <row r="15" ht="22.7" customHeight="1" spans="1:5">
      <c r="A15" s="18" t="s">
        <v>175</v>
      </c>
      <c r="B15" s="18" t="s">
        <v>110</v>
      </c>
      <c r="C15" s="47">
        <f t="shared" si="0"/>
        <v>18741.72</v>
      </c>
      <c r="D15" s="52">
        <v>18741.72</v>
      </c>
      <c r="E15" s="53"/>
    </row>
    <row r="16" ht="22.7" customHeight="1" spans="1:5">
      <c r="A16" s="50" t="s">
        <v>176</v>
      </c>
      <c r="B16" s="17" t="s">
        <v>117</v>
      </c>
      <c r="C16" s="54">
        <f t="shared" si="0"/>
        <v>112450.32</v>
      </c>
      <c r="D16" s="27">
        <f>D17</f>
        <v>112450.32</v>
      </c>
      <c r="E16" s="55"/>
    </row>
    <row r="17" ht="22.7" customHeight="1" spans="1:5">
      <c r="A17" s="17" t="s">
        <v>177</v>
      </c>
      <c r="B17" s="17" t="s">
        <v>118</v>
      </c>
      <c r="C17" s="54">
        <f t="shared" si="0"/>
        <v>112450.32</v>
      </c>
      <c r="D17" s="27">
        <f>SUM(D18)</f>
        <v>112450.32</v>
      </c>
      <c r="E17" s="55"/>
    </row>
    <row r="18" ht="22.7" customHeight="1" spans="1:5">
      <c r="A18" s="18" t="s">
        <v>178</v>
      </c>
      <c r="B18" s="18" t="s">
        <v>119</v>
      </c>
      <c r="C18" s="54">
        <f t="shared" si="0"/>
        <v>112450.32</v>
      </c>
      <c r="D18" s="27">
        <v>112450.32</v>
      </c>
      <c r="E18" s="55"/>
    </row>
    <row r="19" ht="22.7" customHeight="1" spans="1:5">
      <c r="A19" s="50">
        <v>222</v>
      </c>
      <c r="B19" s="17" t="s">
        <v>179</v>
      </c>
      <c r="C19" s="54">
        <f t="shared" si="0"/>
        <v>5353949.29</v>
      </c>
      <c r="D19" s="27">
        <v>1564842.29</v>
      </c>
      <c r="E19" s="56">
        <f>E20</f>
        <v>3789107</v>
      </c>
    </row>
    <row r="20" ht="22.7" customHeight="1" spans="1:5">
      <c r="A20" s="57" t="s">
        <v>180</v>
      </c>
      <c r="B20" s="17" t="s">
        <v>181</v>
      </c>
      <c r="C20" s="54">
        <f t="shared" si="0"/>
        <v>5353949.29</v>
      </c>
      <c r="D20" s="27">
        <v>1564842.29</v>
      </c>
      <c r="E20" s="56">
        <f>E21</f>
        <v>3789107</v>
      </c>
    </row>
    <row r="21" ht="22.7" customHeight="1" spans="1:5">
      <c r="A21" s="58">
        <v>2220101</v>
      </c>
      <c r="B21" s="18" t="s">
        <v>182</v>
      </c>
      <c r="C21" s="54">
        <f t="shared" si="0"/>
        <v>5353949.29</v>
      </c>
      <c r="D21" s="59">
        <v>1564842.29</v>
      </c>
      <c r="E21" s="60">
        <v>3789107</v>
      </c>
    </row>
    <row r="22" ht="22.7" customHeight="1"/>
  </sheetData>
  <mergeCells count="4">
    <mergeCell ref="A2:E2"/>
    <mergeCell ref="C3:E3"/>
    <mergeCell ref="A4:B4"/>
    <mergeCell ref="C4:E4"/>
  </mergeCells>
  <pageMargins left="0.393055555555556" right="0.0784722222222222" top="0.268999993801117" bottom="0.268999993801117" header="0.156944444444444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6" sqref="D6"/>
    </sheetView>
  </sheetViews>
  <sheetFormatPr defaultColWidth="10" defaultRowHeight="13.5" outlineLevelCol="4"/>
  <cols>
    <col min="1" max="1" width="10.35" customWidth="1"/>
    <col min="2" max="2" width="26.7333333333333" customWidth="1"/>
    <col min="3" max="3" width="17.05" customWidth="1"/>
    <col min="4" max="4" width="21.7916666666667" customWidth="1"/>
    <col min="5" max="5" width="23.9416666666667" customWidth="1"/>
  </cols>
  <sheetData>
    <row r="1" ht="18" customHeight="1" spans="1:5">
      <c r="A1" s="19" t="s">
        <v>183</v>
      </c>
      <c r="B1" s="20"/>
      <c r="C1" s="20"/>
      <c r="D1" s="20"/>
      <c r="E1" s="21"/>
    </row>
    <row r="2" ht="39.95" customHeight="1" spans="1:5">
      <c r="A2" s="22"/>
      <c r="B2" s="23"/>
      <c r="C2" s="23"/>
      <c r="D2" s="23"/>
      <c r="E2" s="24"/>
    </row>
    <row r="3" ht="22.7" customHeight="1" spans="1:5">
      <c r="A3" s="25"/>
      <c r="B3" s="25"/>
      <c r="C3" s="26"/>
      <c r="D3" s="26"/>
      <c r="E3" s="27" t="s">
        <v>33</v>
      </c>
    </row>
    <row r="4" ht="22.7" customHeight="1" spans="1:5">
      <c r="A4" s="28" t="s">
        <v>184</v>
      </c>
      <c r="B4" s="28"/>
      <c r="C4" s="28" t="s">
        <v>185</v>
      </c>
      <c r="D4" s="28"/>
      <c r="E4" s="28"/>
    </row>
    <row r="5" ht="22.7" customHeight="1" spans="1:5">
      <c r="A5" s="28" t="s">
        <v>165</v>
      </c>
      <c r="B5" s="28" t="s">
        <v>166</v>
      </c>
      <c r="C5" s="28" t="s">
        <v>94</v>
      </c>
      <c r="D5" s="28" t="s">
        <v>186</v>
      </c>
      <c r="E5" s="28" t="s">
        <v>187</v>
      </c>
    </row>
    <row r="6" ht="22.7" customHeight="1" spans="1:5">
      <c r="A6" s="28"/>
      <c r="B6" s="29" t="s">
        <v>94</v>
      </c>
      <c r="C6" s="30">
        <f>D6+E6</f>
        <v>2024872.59</v>
      </c>
      <c r="D6" s="30">
        <f>D7+D17+D23</f>
        <v>1859281.8</v>
      </c>
      <c r="E6" s="30">
        <f>E17</f>
        <v>165590.79</v>
      </c>
    </row>
    <row r="7" ht="22.7" customHeight="1" spans="1:5">
      <c r="A7" s="31" t="s">
        <v>188</v>
      </c>
      <c r="B7" s="31" t="s">
        <v>189</v>
      </c>
      <c r="C7" s="30">
        <f t="shared" ref="C7:C27" si="0">D7+E7</f>
        <v>1739350.06</v>
      </c>
      <c r="D7" s="32">
        <f>SUM(D8:D16)</f>
        <v>1739350.06</v>
      </c>
      <c r="E7" s="32"/>
    </row>
    <row r="8" ht="22.7" customHeight="1" spans="1:5">
      <c r="A8" s="33" t="s">
        <v>190</v>
      </c>
      <c r="B8" s="33" t="s">
        <v>191</v>
      </c>
      <c r="C8" s="30">
        <f t="shared" si="0"/>
        <v>589182</v>
      </c>
      <c r="D8" s="34">
        <v>589182</v>
      </c>
      <c r="E8" s="34"/>
    </row>
    <row r="9" ht="22.7" customHeight="1" spans="1:5">
      <c r="A9" s="33" t="s">
        <v>192</v>
      </c>
      <c r="B9" s="33" t="s">
        <v>193</v>
      </c>
      <c r="C9" s="30">
        <f t="shared" si="0"/>
        <v>425964.5</v>
      </c>
      <c r="D9" s="34">
        <v>425964.5</v>
      </c>
      <c r="E9" s="34"/>
    </row>
    <row r="10" ht="22.7" customHeight="1" spans="1:5">
      <c r="A10" s="33" t="s">
        <v>194</v>
      </c>
      <c r="B10" s="33" t="s">
        <v>195</v>
      </c>
      <c r="C10" s="30">
        <f t="shared" si="0"/>
        <v>370625</v>
      </c>
      <c r="D10" s="34">
        <v>370625</v>
      </c>
      <c r="E10" s="34"/>
    </row>
    <row r="11" ht="22.7" customHeight="1" spans="1:5">
      <c r="A11" s="33" t="s">
        <v>196</v>
      </c>
      <c r="B11" s="33" t="s">
        <v>197</v>
      </c>
      <c r="C11" s="30">
        <f t="shared" si="0"/>
        <v>0</v>
      </c>
      <c r="D11" s="34"/>
      <c r="E11" s="34"/>
    </row>
    <row r="12" ht="22.7" customHeight="1" spans="1:5">
      <c r="A12" s="33" t="s">
        <v>198</v>
      </c>
      <c r="B12" s="33" t="s">
        <v>199</v>
      </c>
      <c r="C12" s="30">
        <f t="shared" si="0"/>
        <v>159601.76</v>
      </c>
      <c r="D12" s="34">
        <v>159601.76</v>
      </c>
      <c r="E12" s="34"/>
    </row>
    <row r="13" ht="22.7" customHeight="1" spans="1:5">
      <c r="A13" s="33" t="s">
        <v>200</v>
      </c>
      <c r="B13" s="33" t="s">
        <v>201</v>
      </c>
      <c r="C13" s="30">
        <f t="shared" si="0"/>
        <v>60910.59</v>
      </c>
      <c r="D13" s="34">
        <v>60910.59</v>
      </c>
      <c r="E13" s="34"/>
    </row>
    <row r="14" ht="22.7" customHeight="1" spans="1:5">
      <c r="A14" s="33" t="s">
        <v>202</v>
      </c>
      <c r="B14" s="33" t="s">
        <v>203</v>
      </c>
      <c r="C14" s="30">
        <f t="shared" si="0"/>
        <v>18741.72</v>
      </c>
      <c r="D14" s="34">
        <v>18741.72</v>
      </c>
      <c r="E14" s="34"/>
    </row>
    <row r="15" ht="22.7" customHeight="1" spans="1:5">
      <c r="A15" s="33" t="s">
        <v>204</v>
      </c>
      <c r="B15" s="33" t="s">
        <v>205</v>
      </c>
      <c r="C15" s="30">
        <f t="shared" si="0"/>
        <v>1874.17</v>
      </c>
      <c r="D15" s="34">
        <v>1874.17</v>
      </c>
      <c r="E15" s="34"/>
    </row>
    <row r="16" ht="22.7" customHeight="1" spans="1:5">
      <c r="A16" s="33" t="s">
        <v>206</v>
      </c>
      <c r="B16" s="33" t="s">
        <v>207</v>
      </c>
      <c r="C16" s="30">
        <f t="shared" si="0"/>
        <v>112450.32</v>
      </c>
      <c r="D16" s="34">
        <v>112450.32</v>
      </c>
      <c r="E16" s="34"/>
    </row>
    <row r="17" ht="22.7" customHeight="1" spans="1:5">
      <c r="A17" s="31" t="s">
        <v>208</v>
      </c>
      <c r="B17" s="31" t="s">
        <v>209</v>
      </c>
      <c r="C17" s="30">
        <f t="shared" si="0"/>
        <v>165590.79</v>
      </c>
      <c r="D17" s="32"/>
      <c r="E17" s="32">
        <f>SUM(E18:E22)</f>
        <v>165590.79</v>
      </c>
    </row>
    <row r="18" ht="22.7" customHeight="1" spans="1:5">
      <c r="A18" s="33" t="s">
        <v>210</v>
      </c>
      <c r="B18" s="33" t="s">
        <v>211</v>
      </c>
      <c r="C18" s="30">
        <f t="shared" si="0"/>
        <v>16200</v>
      </c>
      <c r="D18" s="34"/>
      <c r="E18" s="34">
        <v>16200</v>
      </c>
    </row>
    <row r="19" ht="22.7" customHeight="1" spans="1:5">
      <c r="A19" s="33" t="s">
        <v>212</v>
      </c>
      <c r="B19" s="33" t="s">
        <v>213</v>
      </c>
      <c r="C19" s="30">
        <f t="shared" si="0"/>
        <v>0</v>
      </c>
      <c r="D19" s="34"/>
      <c r="E19" s="34"/>
    </row>
    <row r="20" ht="22.7" customHeight="1" spans="1:5">
      <c r="A20" s="33" t="s">
        <v>214</v>
      </c>
      <c r="B20" s="33" t="s">
        <v>215</v>
      </c>
      <c r="C20" s="30">
        <f t="shared" si="0"/>
        <v>17194.32</v>
      </c>
      <c r="D20" s="34"/>
      <c r="E20" s="34">
        <v>17194.32</v>
      </c>
    </row>
    <row r="21" ht="22.7" customHeight="1" spans="1:5">
      <c r="A21" s="33" t="s">
        <v>216</v>
      </c>
      <c r="B21" s="33" t="s">
        <v>217</v>
      </c>
      <c r="C21" s="30">
        <f t="shared" si="0"/>
        <v>42796.47</v>
      </c>
      <c r="D21" s="34"/>
      <c r="E21" s="34">
        <v>42796.47</v>
      </c>
    </row>
    <row r="22" ht="22.7" customHeight="1" spans="1:5">
      <c r="A22" s="33" t="s">
        <v>218</v>
      </c>
      <c r="B22" s="33" t="s">
        <v>219</v>
      </c>
      <c r="C22" s="30">
        <f t="shared" si="0"/>
        <v>89400</v>
      </c>
      <c r="D22" s="34"/>
      <c r="E22" s="34">
        <v>89400</v>
      </c>
    </row>
    <row r="23" ht="22.7" customHeight="1" spans="1:5">
      <c r="A23" s="31" t="s">
        <v>220</v>
      </c>
      <c r="B23" s="31" t="s">
        <v>221</v>
      </c>
      <c r="C23" s="30">
        <f t="shared" si="0"/>
        <v>119931.74</v>
      </c>
      <c r="D23" s="32">
        <f>SUM(D24:D27)</f>
        <v>119931.74</v>
      </c>
      <c r="E23" s="32"/>
    </row>
    <row r="24" ht="22.7" customHeight="1" spans="1:5">
      <c r="A24" s="101" t="s">
        <v>222</v>
      </c>
      <c r="B24" s="33" t="s">
        <v>223</v>
      </c>
      <c r="C24" s="30">
        <f t="shared" si="0"/>
        <v>3480</v>
      </c>
      <c r="D24" s="34">
        <v>3480</v>
      </c>
      <c r="E24" s="34"/>
    </row>
    <row r="25" ht="22.7" customHeight="1" spans="1:5">
      <c r="A25" s="33" t="s">
        <v>224</v>
      </c>
      <c r="B25" s="33" t="s">
        <v>225</v>
      </c>
      <c r="C25" s="30">
        <f t="shared" si="0"/>
        <v>106451.74</v>
      </c>
      <c r="D25" s="34">
        <v>106451.74</v>
      </c>
      <c r="E25" s="34"/>
    </row>
    <row r="26" ht="22.7" customHeight="1" spans="1:5">
      <c r="A26" s="33" t="s">
        <v>226</v>
      </c>
      <c r="B26" s="33" t="s">
        <v>227</v>
      </c>
      <c r="C26" s="30">
        <f t="shared" si="0"/>
        <v>0</v>
      </c>
      <c r="D26" s="34"/>
      <c r="E26" s="34"/>
    </row>
    <row r="27" ht="22.7" customHeight="1" spans="1:5">
      <c r="A27" s="33" t="s">
        <v>228</v>
      </c>
      <c r="B27" s="33" t="s">
        <v>229</v>
      </c>
      <c r="C27" s="30">
        <f t="shared" si="0"/>
        <v>10000</v>
      </c>
      <c r="D27" s="34">
        <v>10000</v>
      </c>
      <c r="E27" s="34"/>
    </row>
  </sheetData>
  <mergeCells count="4">
    <mergeCell ref="A3:B3"/>
    <mergeCell ref="A4:B4"/>
    <mergeCell ref="C4:E4"/>
    <mergeCell ref="A1:E2"/>
  </mergeCells>
  <pageMargins left="0.314583333333333" right="0.196527777777778" top="0.904861111111111" bottom="0.270000010728836" header="0.668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$A8:$XFD9"/>
    </sheetView>
  </sheetViews>
  <sheetFormatPr defaultColWidth="10" defaultRowHeight="13.5" outlineLevelCol="7"/>
  <cols>
    <col min="1" max="1" width="28.875" customWidth="1"/>
    <col min="2" max="2" width="9.75" customWidth="1"/>
    <col min="3" max="3" width="12.8833333333333" customWidth="1"/>
    <col min="4" max="7" width="9.75" customWidth="1"/>
    <col min="8" max="8" width="11.5666666666667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15" t="s">
        <v>230</v>
      </c>
      <c r="B2" s="15"/>
      <c r="C2" s="15"/>
      <c r="D2" s="15"/>
      <c r="E2" s="15"/>
      <c r="F2" s="15"/>
      <c r="G2" s="15"/>
      <c r="H2" s="15"/>
    </row>
    <row r="3" ht="22.7" customHeight="1" spans="1:8">
      <c r="A3" s="1"/>
      <c r="B3" s="1"/>
      <c r="C3" s="1"/>
      <c r="D3" s="1"/>
      <c r="E3" s="1"/>
      <c r="F3" s="1"/>
      <c r="G3" s="1"/>
      <c r="H3" s="8" t="s">
        <v>33</v>
      </c>
    </row>
    <row r="4" ht="22.7" customHeight="1" spans="1:8">
      <c r="A4" s="5" t="s">
        <v>159</v>
      </c>
      <c r="B4" s="5" t="s">
        <v>231</v>
      </c>
      <c r="C4" s="5"/>
      <c r="D4" s="5"/>
      <c r="E4" s="5"/>
      <c r="F4" s="5"/>
      <c r="G4" s="5" t="s">
        <v>232</v>
      </c>
      <c r="H4" s="5" t="s">
        <v>233</v>
      </c>
    </row>
    <row r="5" ht="22.7" customHeight="1" spans="1:8">
      <c r="A5" s="5"/>
      <c r="B5" s="5" t="s">
        <v>94</v>
      </c>
      <c r="C5" s="5" t="s">
        <v>234</v>
      </c>
      <c r="D5" s="5" t="s">
        <v>235</v>
      </c>
      <c r="E5" s="5" t="s">
        <v>236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237</v>
      </c>
      <c r="F6" s="5" t="s">
        <v>238</v>
      </c>
      <c r="G6" s="5"/>
      <c r="H6" s="5"/>
    </row>
    <row r="7" ht="22.7" customHeight="1" spans="1:8">
      <c r="A7" s="12" t="s">
        <v>94</v>
      </c>
      <c r="B7" s="16"/>
      <c r="C7" s="16"/>
      <c r="D7" s="16"/>
      <c r="E7" s="16"/>
      <c r="F7" s="16"/>
      <c r="G7" s="16"/>
      <c r="H7" s="16"/>
    </row>
    <row r="8" ht="22.7" customHeight="1" spans="1:8">
      <c r="A8" s="17" t="s">
        <v>163</v>
      </c>
      <c r="B8" s="16"/>
      <c r="C8" s="16"/>
      <c r="D8" s="16"/>
      <c r="E8" s="16"/>
      <c r="F8" s="16"/>
      <c r="G8" s="16"/>
      <c r="H8" s="16"/>
    </row>
    <row r="9" ht="22.7" customHeight="1" spans="1:8">
      <c r="A9" s="18" t="s">
        <v>2</v>
      </c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236111111111111" right="0.0784722222222222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D17" sqref="D17"/>
    </sheetView>
  </sheetViews>
  <sheetFormatPr defaultColWidth="10" defaultRowHeight="13.5"/>
  <cols>
    <col min="1" max="2" width="9.75" customWidth="1"/>
    <col min="3" max="3" width="14.125" customWidth="1"/>
    <col min="4" max="4" width="21.25" customWidth="1"/>
    <col min="5" max="10" width="9.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239</v>
      </c>
      <c r="B2" s="2"/>
      <c r="C2" s="2"/>
      <c r="D2" s="2"/>
      <c r="E2" s="2"/>
      <c r="F2" s="1"/>
      <c r="G2" s="1"/>
      <c r="H2" s="1"/>
      <c r="I2" s="1"/>
      <c r="J2" s="1"/>
    </row>
    <row r="3" ht="22.7" customHeight="1" spans="1:10">
      <c r="A3" s="3"/>
      <c r="B3" s="3"/>
      <c r="C3" s="3"/>
      <c r="D3" s="3"/>
      <c r="E3" s="3" t="s">
        <v>33</v>
      </c>
      <c r="F3" s="1"/>
      <c r="G3" s="1"/>
      <c r="H3" s="1"/>
      <c r="I3" s="1"/>
      <c r="J3" s="1"/>
    </row>
    <row r="4" ht="22.7" customHeight="1" spans="1:10">
      <c r="A4" s="5" t="s">
        <v>240</v>
      </c>
      <c r="B4" s="5" t="s">
        <v>36</v>
      </c>
      <c r="C4" s="5" t="s">
        <v>94</v>
      </c>
      <c r="D4" s="5" t="s">
        <v>91</v>
      </c>
      <c r="E4" s="5" t="s">
        <v>92</v>
      </c>
      <c r="F4" s="1"/>
      <c r="G4" s="1"/>
      <c r="H4" s="1"/>
      <c r="I4" s="1"/>
      <c r="J4" s="1"/>
    </row>
    <row r="5" ht="22.7" customHeight="1" spans="1:10">
      <c r="A5" s="11">
        <v>1</v>
      </c>
      <c r="B5" s="12" t="s">
        <v>94</v>
      </c>
      <c r="C5" s="13">
        <f>D5</f>
        <v>165590.79</v>
      </c>
      <c r="D5" s="13">
        <f>SUM(D6:D13)</f>
        <v>165590.79</v>
      </c>
      <c r="E5" s="13"/>
      <c r="F5" s="3"/>
      <c r="G5" s="3"/>
      <c r="H5" s="3"/>
      <c r="I5" s="3"/>
      <c r="J5" s="3"/>
    </row>
    <row r="6" ht="22.7" customHeight="1" spans="1:10">
      <c r="A6" s="5">
        <v>2</v>
      </c>
      <c r="B6" s="6" t="s">
        <v>241</v>
      </c>
      <c r="C6" s="13">
        <f t="shared" ref="C6:C13" si="0">D6</f>
        <v>16200</v>
      </c>
      <c r="D6" s="14">
        <v>16200</v>
      </c>
      <c r="E6" s="14"/>
      <c r="F6" s="3"/>
      <c r="G6" s="3"/>
      <c r="H6" s="3"/>
      <c r="I6" s="3"/>
      <c r="J6" s="3"/>
    </row>
    <row r="7" ht="22.7" customHeight="1" spans="1:10">
      <c r="A7" s="5">
        <v>3</v>
      </c>
      <c r="B7" s="6" t="s">
        <v>242</v>
      </c>
      <c r="C7" s="13">
        <f t="shared" si="0"/>
        <v>0</v>
      </c>
      <c r="D7" s="14"/>
      <c r="E7" s="14"/>
      <c r="F7" s="3"/>
      <c r="G7" s="3"/>
      <c r="H7" s="3"/>
      <c r="I7" s="3"/>
      <c r="J7" s="3"/>
    </row>
    <row r="8" ht="22.7" customHeight="1" spans="1:10">
      <c r="A8" s="5">
        <v>4</v>
      </c>
      <c r="B8" s="6" t="s">
        <v>232</v>
      </c>
      <c r="C8" s="13">
        <f t="shared" si="0"/>
        <v>0</v>
      </c>
      <c r="D8" s="14"/>
      <c r="E8" s="14"/>
      <c r="F8" s="3"/>
      <c r="G8" s="3"/>
      <c r="H8" s="3"/>
      <c r="I8" s="3"/>
      <c r="J8" s="3"/>
    </row>
    <row r="9" ht="22.7" customHeight="1" spans="1:10">
      <c r="A9" s="5">
        <v>5</v>
      </c>
      <c r="B9" s="6" t="s">
        <v>235</v>
      </c>
      <c r="C9" s="13">
        <f t="shared" si="0"/>
        <v>0</v>
      </c>
      <c r="D9" s="14"/>
      <c r="E9" s="14"/>
      <c r="F9" s="3"/>
      <c r="G9" s="3"/>
      <c r="H9" s="3"/>
      <c r="I9" s="3"/>
      <c r="J9" s="3"/>
    </row>
    <row r="10" ht="22.7" customHeight="1" spans="1:10">
      <c r="A10" s="5">
        <v>6</v>
      </c>
      <c r="B10" s="6" t="s">
        <v>243</v>
      </c>
      <c r="C10" s="13">
        <f t="shared" si="0"/>
        <v>17194.32</v>
      </c>
      <c r="D10" s="14">
        <v>17194.32</v>
      </c>
      <c r="E10" s="14"/>
      <c r="F10" s="3"/>
      <c r="G10" s="3"/>
      <c r="H10" s="3"/>
      <c r="I10" s="3"/>
      <c r="J10" s="3"/>
    </row>
    <row r="11" ht="22.7" customHeight="1" spans="1:10">
      <c r="A11" s="5">
        <v>7</v>
      </c>
      <c r="B11" s="6" t="s">
        <v>244</v>
      </c>
      <c r="C11" s="13">
        <f t="shared" si="0"/>
        <v>42796.47</v>
      </c>
      <c r="D11" s="14">
        <v>42796.47</v>
      </c>
      <c r="E11" s="14"/>
      <c r="F11" s="3"/>
      <c r="G11" s="3"/>
      <c r="H11" s="3"/>
      <c r="I11" s="3"/>
      <c r="J11" s="3"/>
    </row>
    <row r="12" ht="22.7" customHeight="1" spans="1:10">
      <c r="A12" s="5">
        <v>8</v>
      </c>
      <c r="B12" s="6" t="s">
        <v>245</v>
      </c>
      <c r="C12" s="13">
        <f t="shared" si="0"/>
        <v>89400</v>
      </c>
      <c r="D12" s="14">
        <v>89400</v>
      </c>
      <c r="E12" s="14"/>
      <c r="F12" s="3"/>
      <c r="G12" s="3"/>
      <c r="H12" s="3"/>
      <c r="I12" s="3"/>
      <c r="J12" s="3"/>
    </row>
    <row r="13" ht="22.7" customHeight="1" spans="1:10">
      <c r="A13" s="5">
        <v>9</v>
      </c>
      <c r="B13" s="6" t="s">
        <v>246</v>
      </c>
      <c r="C13" s="13">
        <f t="shared" si="0"/>
        <v>0</v>
      </c>
      <c r="D13" s="14"/>
      <c r="E13" s="14"/>
      <c r="F13" s="3"/>
      <c r="G13" s="3"/>
      <c r="H13" s="3"/>
      <c r="I13" s="3"/>
      <c r="J13" s="3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 spans="4:4">
      <c r="D20" s="1"/>
    </row>
  </sheetData>
  <mergeCells count="1">
    <mergeCell ref="A2:E2"/>
  </mergeCells>
  <pageMargins left="1.73194444444444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3833333333333" customWidth="1"/>
    <col min="2" max="2" width="66.8833333333333" customWidth="1"/>
  </cols>
  <sheetData>
    <row r="1" ht="14.25" customHeight="1" spans="1:2">
      <c r="A1" s="1"/>
      <c r="B1" s="1"/>
    </row>
    <row r="2" ht="39.95" customHeight="1" spans="1:2">
      <c r="A2" s="2" t="s">
        <v>247</v>
      </c>
      <c r="B2" s="2"/>
    </row>
    <row r="3" ht="14.25" customHeight="1" spans="1:2">
      <c r="A3" s="1"/>
      <c r="B3" s="8" t="s">
        <v>33</v>
      </c>
    </row>
    <row r="4" ht="22.7" customHeight="1" spans="1:2">
      <c r="A4" s="5" t="s">
        <v>36</v>
      </c>
      <c r="B4" s="5" t="s">
        <v>37</v>
      </c>
    </row>
    <row r="5" ht="22.7" customHeight="1" spans="1:2">
      <c r="A5" s="9"/>
      <c r="B5" s="10"/>
    </row>
  </sheetData>
  <mergeCells count="1">
    <mergeCell ref="A2:B2"/>
  </mergeCells>
  <pageMargins left="1.53541666666667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3.5" outlineLevelRow="4" outlineLevelCol="4"/>
  <cols>
    <col min="1" max="1" width="19.3833333333333" customWidth="1"/>
    <col min="2" max="2" width="18.25" customWidth="1"/>
    <col min="3" max="3" width="20.25" customWidth="1"/>
    <col min="4" max="4" width="24.25" customWidth="1"/>
    <col min="5" max="5" width="29.3833333333333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248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33</v>
      </c>
    </row>
    <row r="4" ht="22.7" customHeight="1" spans="1:5">
      <c r="A4" s="5" t="s">
        <v>159</v>
      </c>
      <c r="B4" s="5" t="s">
        <v>94</v>
      </c>
      <c r="C4" s="5" t="s">
        <v>249</v>
      </c>
      <c r="D4" s="5" t="s">
        <v>250</v>
      </c>
      <c r="E4" s="5" t="s">
        <v>251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ageMargins left="1.73194444444444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2023-03-29T07:59:00Z</dcterms:created>
  <dcterms:modified xsi:type="dcterms:W3CDTF">2023-04-10T01:04:30Z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460C20C4395E42E49D48FA8C9FBE8066_13</vt:lpwstr>
  </property>
  <property fmtid="{D5CDD505-2E9C-101B-9397-08002B2CF9AE}" pid="3" name="KSOProductBuildVer">
    <vt:lpwstr>2052-11.1.0.14036</vt:lpwstr>
  </property>
</Properties>
</file>